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44" windowWidth="22980" windowHeight="9528" activeTab="3"/>
  </bookViews>
  <sheets>
    <sheet name="Database" sheetId="4" r:id="rId1"/>
    <sheet name="Table S1" sheetId="1" r:id="rId2"/>
    <sheet name="Table S2" sheetId="2" r:id="rId3"/>
    <sheet name="Table S3" sheetId="5" r:id="rId4"/>
    <sheet name="Лист3" sheetId="3" r:id="rId5"/>
  </sheets>
  <externalReferences>
    <externalReference r:id="rId6"/>
  </externalReferences>
  <calcPr calcId="125725"/>
</workbook>
</file>

<file path=xl/calcChain.xml><?xml version="1.0" encoding="utf-8"?>
<calcChain xmlns="http://schemas.openxmlformats.org/spreadsheetml/2006/main">
  <c r="R89" i="5"/>
  <c r="Q89"/>
  <c r="P89"/>
  <c r="O89"/>
  <c r="N89"/>
  <c r="M89"/>
  <c r="B89"/>
  <c r="A89"/>
  <c r="R88"/>
  <c r="R90" s="1"/>
  <c r="L88"/>
  <c r="L90" s="1"/>
  <c r="B88"/>
  <c r="B90" s="1"/>
  <c r="A88"/>
  <c r="B84"/>
  <c r="B83"/>
  <c r="B82"/>
  <c r="B81"/>
  <c r="B80"/>
  <c r="B79"/>
  <c r="B78"/>
  <c r="B77"/>
  <c r="B76"/>
  <c r="B86" s="1"/>
  <c r="C77" l="1"/>
  <c r="D88" s="1"/>
  <c r="D90" s="1"/>
  <c r="C81"/>
  <c r="H88" s="1"/>
  <c r="H90" s="1"/>
  <c r="A90"/>
  <c r="C84"/>
  <c r="K88" s="1"/>
  <c r="K90" s="1"/>
  <c r="C82"/>
  <c r="I88" s="1"/>
  <c r="C80"/>
  <c r="G88" s="1"/>
  <c r="C78"/>
  <c r="E88" s="1"/>
  <c r="C76"/>
  <c r="C88" s="1"/>
  <c r="C79"/>
  <c r="F88" s="1"/>
  <c r="F90" s="1"/>
  <c r="C83"/>
  <c r="J88" s="1"/>
  <c r="J90" s="1"/>
  <c r="P88" l="1"/>
  <c r="P90" s="1"/>
  <c r="G90"/>
  <c r="O88"/>
  <c r="O90" s="1"/>
  <c r="C90"/>
  <c r="M88"/>
  <c r="M90" s="1"/>
  <c r="Q88"/>
  <c r="Q90" s="1"/>
  <c r="I90"/>
  <c r="N88"/>
  <c r="N90" s="1"/>
  <c r="E90"/>
  <c r="B66" l="1" a="1"/>
  <c r="B66" s="1"/>
  <c r="D66" s="1"/>
  <c r="B50" a="1"/>
  <c r="B50" s="1"/>
  <c r="D50" s="1"/>
  <c r="B34" a="1"/>
  <c r="B34" s="1"/>
  <c r="D34" s="1"/>
  <c r="B69" a="1"/>
  <c r="B69" s="1"/>
  <c r="D69" s="1"/>
  <c r="B53" a="1"/>
  <c r="B53" s="1"/>
  <c r="D53" s="1"/>
  <c r="B37" a="1"/>
  <c r="B37" s="1"/>
  <c r="D37" s="1"/>
  <c r="B21" a="1"/>
  <c r="B21" s="1"/>
  <c r="D21" s="1"/>
  <c r="B60" a="1"/>
  <c r="B60" s="1"/>
  <c r="D60" s="1"/>
  <c r="B32" a="1"/>
  <c r="B32" s="1"/>
  <c r="D32" s="1"/>
  <c r="B63" a="1"/>
  <c r="B63" s="1"/>
  <c r="D63" s="1"/>
  <c r="B47" a="1"/>
  <c r="B47" s="1"/>
  <c r="D47" s="1"/>
  <c r="B31" a="1"/>
  <c r="B31" s="1"/>
  <c r="D31" s="1"/>
  <c r="B52" a="1"/>
  <c r="B52" s="1"/>
  <c r="D52" s="1"/>
  <c r="B20" a="1"/>
  <c r="B20" s="1"/>
  <c r="D20" s="1"/>
  <c r="B42" a="1"/>
  <c r="B42" s="1"/>
  <c r="D42" s="1"/>
  <c r="B61" a="1"/>
  <c r="B61" s="1"/>
  <c r="D61" s="1"/>
  <c r="B29" a="1"/>
  <c r="B29" s="1"/>
  <c r="D29" s="1"/>
  <c r="B48" a="1"/>
  <c r="B48" s="1"/>
  <c r="D48" s="1"/>
  <c r="B55" a="1"/>
  <c r="B55" s="1"/>
  <c r="D55" s="1"/>
  <c r="B23" a="1"/>
  <c r="B23" s="1"/>
  <c r="D23" s="1"/>
  <c r="B46" a="1"/>
  <c r="B46" s="1"/>
  <c r="D46" s="1"/>
  <c r="B65" a="1"/>
  <c r="B65" s="1"/>
  <c r="D65" s="1"/>
  <c r="B33" a="1"/>
  <c r="B33" s="1"/>
  <c r="D33" s="1"/>
  <c r="B56" a="1"/>
  <c r="B56" s="1"/>
  <c r="D56" s="1"/>
  <c r="B59" a="1"/>
  <c r="B59" s="1"/>
  <c r="D59" s="1"/>
  <c r="B27" a="1"/>
  <c r="B27" s="1"/>
  <c r="D27" s="1"/>
  <c r="B70" a="1"/>
  <c r="B70" s="1"/>
  <c r="D70" s="1"/>
  <c r="B54" a="1"/>
  <c r="B54" s="1"/>
  <c r="D54" s="1"/>
  <c r="B38" a="1"/>
  <c r="B38" s="1"/>
  <c r="D38" s="1"/>
  <c r="B22" a="1"/>
  <c r="B22" s="1"/>
  <c r="D22" s="1"/>
  <c r="B57" a="1"/>
  <c r="B57" s="1"/>
  <c r="D57" s="1"/>
  <c r="B41" a="1"/>
  <c r="B41" s="1"/>
  <c r="D41" s="1"/>
  <c r="B25" a="1"/>
  <c r="B25" s="1"/>
  <c r="D25" s="1"/>
  <c r="B64" a="1"/>
  <c r="B64" s="1"/>
  <c r="D64" s="1"/>
  <c r="B40" a="1"/>
  <c r="B40" s="1"/>
  <c r="D40" s="1"/>
  <c r="B67" a="1"/>
  <c r="B67" s="1"/>
  <c r="D67" s="1"/>
  <c r="B51" a="1"/>
  <c r="B51" s="1"/>
  <c r="D51" s="1"/>
  <c r="B35" a="1"/>
  <c r="B35" s="1"/>
  <c r="D35" s="1"/>
  <c r="B19" a="1"/>
  <c r="B19" s="1"/>
  <c r="D19" s="1"/>
  <c r="B28" a="1"/>
  <c r="B28" s="1"/>
  <c r="D28" s="1"/>
  <c r="B58" a="1"/>
  <c r="B58" s="1"/>
  <c r="D58" s="1"/>
  <c r="B26" a="1"/>
  <c r="B26" s="1"/>
  <c r="D26" s="1"/>
  <c r="B45" a="1"/>
  <c r="B45" s="1"/>
  <c r="D45" s="1"/>
  <c r="B68" a="1"/>
  <c r="B68" s="1"/>
  <c r="D68" s="1"/>
  <c r="B71" a="1"/>
  <c r="B71" s="1"/>
  <c r="D71" s="1"/>
  <c r="B39" a="1"/>
  <c r="B39" s="1"/>
  <c r="D39" s="1"/>
  <c r="B36" a="1"/>
  <c r="B36" s="1"/>
  <c r="D36" s="1"/>
  <c r="B62" a="1"/>
  <c r="B62" s="1"/>
  <c r="D62" s="1"/>
  <c r="B30" a="1"/>
  <c r="B30" s="1"/>
  <c r="D30" s="1"/>
  <c r="B49" a="1"/>
  <c r="B49" s="1"/>
  <c r="D49" s="1"/>
  <c r="B72" a="1"/>
  <c r="B72" s="1"/>
  <c r="D72" s="1"/>
  <c r="B24" a="1"/>
  <c r="B24" s="1"/>
  <c r="D24" s="1"/>
  <c r="B43" a="1"/>
  <c r="B43" s="1"/>
  <c r="D43" s="1"/>
  <c r="B44" a="1"/>
  <c r="B44" s="1"/>
  <c r="D44" s="1"/>
</calcChain>
</file>

<file path=xl/sharedStrings.xml><?xml version="1.0" encoding="utf-8"?>
<sst xmlns="http://schemas.openxmlformats.org/spreadsheetml/2006/main" count="989" uniqueCount="851">
  <si>
    <t>n</t>
  </si>
  <si>
    <t>Ti</t>
  </si>
  <si>
    <t>Al</t>
  </si>
  <si>
    <t>Mn</t>
  </si>
  <si>
    <t>Ca</t>
  </si>
  <si>
    <t>Na</t>
  </si>
  <si>
    <t>K</t>
  </si>
  <si>
    <t>Cr</t>
  </si>
  <si>
    <t>P</t>
  </si>
  <si>
    <t>F</t>
  </si>
  <si>
    <t>Cl</t>
  </si>
  <si>
    <t>B</t>
  </si>
  <si>
    <t>Ba</t>
  </si>
  <si>
    <t>Be</t>
  </si>
  <si>
    <t>Ce</t>
  </si>
  <si>
    <t>Co</t>
  </si>
  <si>
    <t>Cs</t>
  </si>
  <si>
    <t>Cu</t>
  </si>
  <si>
    <t>Dy</t>
  </si>
  <si>
    <t>Er</t>
  </si>
  <si>
    <t>Eu</t>
  </si>
  <si>
    <t>Ga</t>
  </si>
  <si>
    <t>Gd</t>
  </si>
  <si>
    <t>Ge</t>
  </si>
  <si>
    <t>Hf</t>
  </si>
  <si>
    <t>Ho</t>
  </si>
  <si>
    <t>In</t>
  </si>
  <si>
    <t>La</t>
  </si>
  <si>
    <t>Li</t>
  </si>
  <si>
    <t>Lu</t>
  </si>
  <si>
    <t>Mo</t>
  </si>
  <si>
    <t>Nb</t>
  </si>
  <si>
    <t>Nd</t>
  </si>
  <si>
    <t>Ni</t>
  </si>
  <si>
    <t>Pb</t>
  </si>
  <si>
    <t>Pd</t>
  </si>
  <si>
    <t>Pr</t>
  </si>
  <si>
    <t>Rb</t>
  </si>
  <si>
    <t>Re</t>
  </si>
  <si>
    <t>Rh</t>
  </si>
  <si>
    <t>Ru</t>
  </si>
  <si>
    <t>S</t>
  </si>
  <si>
    <t>Sc</t>
  </si>
  <si>
    <t>Sm</t>
  </si>
  <si>
    <t>Sr</t>
  </si>
  <si>
    <t>Ta</t>
  </si>
  <si>
    <t>Tb</t>
  </si>
  <si>
    <t>Th</t>
  </si>
  <si>
    <t>Tm</t>
  </si>
  <si>
    <t>U</t>
  </si>
  <si>
    <t>W</t>
  </si>
  <si>
    <t>Y</t>
  </si>
  <si>
    <t>Yb</t>
  </si>
  <si>
    <t>Zn</t>
  </si>
  <si>
    <t>Zr</t>
  </si>
  <si>
    <t>Ti/Mn</t>
  </si>
  <si>
    <t>Ti/Ca</t>
  </si>
  <si>
    <t>Ti/Lu</t>
  </si>
  <si>
    <t>Al/B</t>
  </si>
  <si>
    <t>Al/Be</t>
  </si>
  <si>
    <t>Mn/Co</t>
  </si>
  <si>
    <t>Ca/In</t>
  </si>
  <si>
    <t>Ca/Zn</t>
  </si>
  <si>
    <t>Na/Li</t>
  </si>
  <si>
    <t>Na/Sr</t>
  </si>
  <si>
    <t>Cr/Sc</t>
  </si>
  <si>
    <t>Ba/Ce</t>
  </si>
  <si>
    <t>Ba/La</t>
  </si>
  <si>
    <t>Ba/Nb</t>
  </si>
  <si>
    <t>Ba/Sm</t>
  </si>
  <si>
    <t>Ba/Ta</t>
  </si>
  <si>
    <t>Ba/Th</t>
  </si>
  <si>
    <t>Ba/U</t>
  </si>
  <si>
    <t>Ce/Eu</t>
  </si>
  <si>
    <t>Ce/La</t>
  </si>
  <si>
    <t>Ce/Pr</t>
  </si>
  <si>
    <t>Ce/Sm</t>
  </si>
  <si>
    <t>Ce/Th</t>
  </si>
  <si>
    <t>Ce/Y</t>
  </si>
  <si>
    <t>Ce/Zr</t>
  </si>
  <si>
    <t>Co/Ni</t>
  </si>
  <si>
    <t>Co/Zn</t>
  </si>
  <si>
    <t>Cu/Y</t>
  </si>
  <si>
    <t>Dy/Er</t>
  </si>
  <si>
    <t>Dy/Lu</t>
  </si>
  <si>
    <t>Dy/Pr</t>
  </si>
  <si>
    <t>Dy/Sm</t>
  </si>
  <si>
    <t>Dy/Yb</t>
  </si>
  <si>
    <t>Er/Eu</t>
  </si>
  <si>
    <t>Er/Ho</t>
  </si>
  <si>
    <t>Er/Lu</t>
  </si>
  <si>
    <t>Er/Nd</t>
  </si>
  <si>
    <t>Er/Pr</t>
  </si>
  <si>
    <t>Er/Sc</t>
  </si>
  <si>
    <t>Er/Sm</t>
  </si>
  <si>
    <t>Er/Tb</t>
  </si>
  <si>
    <t>Er/Tm</t>
  </si>
  <si>
    <t>Er/Y</t>
  </si>
  <si>
    <t>Er/Yb</t>
  </si>
  <si>
    <t>Er/Zr</t>
  </si>
  <si>
    <t>Eu/Hf</t>
  </si>
  <si>
    <t>Eu/Nd</t>
  </si>
  <si>
    <t>Eu/Pr</t>
  </si>
  <si>
    <t>Eu/Sm</t>
  </si>
  <si>
    <t>Eu/Tb</t>
  </si>
  <si>
    <t>Eu/Tm</t>
  </si>
  <si>
    <t>Eu/Zr</t>
  </si>
  <si>
    <t>Ga/Y</t>
  </si>
  <si>
    <t>Ga/Zr</t>
  </si>
  <si>
    <t>Gd/Tb</t>
  </si>
  <si>
    <t>Gd/Yb</t>
  </si>
  <si>
    <t>Hf/Lu</t>
  </si>
  <si>
    <t>Hf/Nb</t>
  </si>
  <si>
    <t>Hf/Ta</t>
  </si>
  <si>
    <t>Hf/Zr</t>
  </si>
  <si>
    <t>Ho/In</t>
  </si>
  <si>
    <t>Ho/Lu</t>
  </si>
  <si>
    <t>Ho/Pr</t>
  </si>
  <si>
    <t>Ho/Sc</t>
  </si>
  <si>
    <t>Ho/Tm</t>
  </si>
  <si>
    <t>Ho/Yb</t>
  </si>
  <si>
    <t>In/Sc</t>
  </si>
  <si>
    <t>La/Sm</t>
  </si>
  <si>
    <t>La/Ta</t>
  </si>
  <si>
    <t>La/Th</t>
  </si>
  <si>
    <t>La/U</t>
  </si>
  <si>
    <t>Lu/Nd</t>
  </si>
  <si>
    <t>Lu/Pr</t>
  </si>
  <si>
    <t>Lu/Sc</t>
  </si>
  <si>
    <t>Lu/Sm</t>
  </si>
  <si>
    <t>Lu/Tb</t>
  </si>
  <si>
    <t>Lu/Tm</t>
  </si>
  <si>
    <t>Lu/Yb</t>
  </si>
  <si>
    <t>Lu/Zr</t>
  </si>
  <si>
    <t>Nb/Ta</t>
  </si>
  <si>
    <t>Nb/Th</t>
  </si>
  <si>
    <t>Nb/Zr</t>
  </si>
  <si>
    <t>Nd/Pr</t>
  </si>
  <si>
    <t>Nd/Sm</t>
  </si>
  <si>
    <t>Nd/Y</t>
  </si>
  <si>
    <t>Nd/Yb</t>
  </si>
  <si>
    <t>Pr/Sc</t>
  </si>
  <si>
    <t>Pr/Sm</t>
  </si>
  <si>
    <t>Pr/Tb</t>
  </si>
  <si>
    <t>Pr/Tm</t>
  </si>
  <si>
    <t>Pr/Y</t>
  </si>
  <si>
    <t>Pr/Yb</t>
  </si>
  <si>
    <t>Sc/Tb</t>
  </si>
  <si>
    <t>Sc/Y</t>
  </si>
  <si>
    <t>Sc/Yb</t>
  </si>
  <si>
    <t>Sm/Tb</t>
  </si>
  <si>
    <t>Sm/Tm</t>
  </si>
  <si>
    <t>Sm/Y</t>
  </si>
  <si>
    <t>Sm/Yb</t>
  </si>
  <si>
    <t>Sm/Zr</t>
  </si>
  <si>
    <t>Ta/Th</t>
  </si>
  <si>
    <t>Ta/U</t>
  </si>
  <si>
    <t>Ta/Zr</t>
  </si>
  <si>
    <t>Tb/Tm</t>
  </si>
  <si>
    <t>Tb/Y</t>
  </si>
  <si>
    <t>Tb/Yb</t>
  </si>
  <si>
    <t>Tb/Zr</t>
  </si>
  <si>
    <t>Th/U</t>
  </si>
  <si>
    <t>Th/Zr</t>
  </si>
  <si>
    <t>Tm/Yb</t>
  </si>
  <si>
    <t>U/W</t>
  </si>
  <si>
    <t>Y/Yb</t>
  </si>
  <si>
    <t>Y/Zr</t>
  </si>
  <si>
    <t>Kohn S.C., Schofield P.F. The importance of melt composition in controlling trace-element behaviour: an experimental study of Mn and Zn partitioning between forsterite and silicate melts Chem. Geol., 1994, vol. 117, pp. 73-87</t>
  </si>
  <si>
    <t>Shi P. Low-pressure phase relationships in the system Na2O-CaO-FeO-MgO- Al2O3-SiO2 at 1100 C, with implications for the differentiation of basaltic magmas J. Petrol., 1993, vol. 34, pt. 4, pp. 743-762</t>
  </si>
  <si>
    <t>Beattie P. The generation of uranium series disequilibria by partial melting of spinel peridotite: constraints from partitioning studies. Earth Planet. Sci. Lett., 1993, vol. 117, pp. 379-391</t>
  </si>
  <si>
    <t>Beattie P. Systematics and energetics of trace-element partitioning between olivine and silicate melts: Implications for the nature of mineral/melt partitioning Chem. Geol., 1994, vol. 117, pp. 57-71</t>
  </si>
  <si>
    <t>Dunn T., Sen C. Mineral/matrix partition coefficients for orthopyroxene, plagioclase and olivine in basaltic to andesitic systems: A combined analytical and experimental study Geochim. Cosmochim. Acta, 1994, vol. 58, no. 2, pp. 717-733</t>
  </si>
  <si>
    <t>Sack R.O., Ghiorso M.S. Thermodynamics of multicomponent pyroxenes: III. Calibration of Fe2+(Mg)-1, TiAl2(MgSi2)-1, TiFe3+2(MgSi2)-1, AlFe3+(MgSi)-1, NaAl(CaMg)-1, Al2(MgSi)-1 and Ca(Mg)-1 exchange reactions between pyroxenes and silicate melts Contrib. Mineral. Petrol., 1994, vol. 118, pp. 271-296</t>
  </si>
  <si>
    <t>Vander Auwera J., Longhi J. Experimental study of a jotunite (hypersthene monzodiorite): constraints on the parent magma composition and crystallization conditions (P, T, fO2) of the Bjerkreim-Sokndal layered intrusion (Norway) Contrib. Mineral. Petrol., 1994, vol. 118, pp. 60-78.</t>
  </si>
  <si>
    <t>Chen H.-K. and Lindsley D.H. Apollo 14 very low titanium glasses: Melting experiments in iron-platinum alloy capsules Proc. XIV Lunar Planet. Sci. Conf. Pt.1. J. Geophys. Res.,1983,vol.88,Suppl.,pp.B335-B342</t>
  </si>
  <si>
    <t>Thompson R.N. Primary basalts and magma genesis II. Snake River Plain, Idaho, U.S.A. Contrib. Mineral. Petrol., 1975, vol. 52, pp. 213-232</t>
  </si>
  <si>
    <t>Baker M.B., Grove T.L, and Price R. Primary basalts and andesites from the Mt. Shasta region, N. California: products of varying melt fraction and water content Contrib. Mineral. Petrol., 1994, vol. 118, pp. 111-129</t>
  </si>
  <si>
    <t>Meen J.K. Formation of shoshonites from calcalkaline basalt magmas: geochemical and experimental constraints from the type locality Contrib. Mineral. Petrol., 1987, vol. 97, pp. 333-351</t>
  </si>
  <si>
    <t>Ohtani E., Nagata Y., Suzuki A., and Kato T. Melting relations of peridotite and the density crossover in planetary mantles Chem. Geol., 1995, vol. 120, pp. 207-221</t>
  </si>
  <si>
    <t>Toplis M.J., Libourel G., and Carroll M.R. The role of phosphorus in crystallization processes of basalt: An experimental study Geochim. Cosmochim. Acta, 1994, vol. 58, no. 2, pp. 797-810</t>
  </si>
  <si>
    <t>Ehlers K., Grove T.L., Sisson T.W., Recca S.I., and Zervas D.A. The effect of oxygen fugacity on the partitioning of nickel and cobalt between olivine, silicate melt, and metal Geochim. Cosmochim. Acta, 1992, vol. 56, pp. 3733-3743</t>
  </si>
  <si>
    <t>Baker D.R., Eggler D.H. Compositions of anhydrous and hydrous melts coexisting with plagioclase, augite, and olivine or low-Ca pyroxene from 1 atm to 8 kbar: Application to the Aleutian volcanic center of Atka Am. Mineral., 1987, vol. 72,  pp. 12-28</t>
  </si>
  <si>
    <t>Seifert S., O'Neill H.St.C., and Brey G.P. The partitioning of Fe, Ni and Co between olivine, metal, and basaltic liquid: An experimental and thermodynamic investigation, with application to the composition of the lunar core Geochim. Cosmochim. Acta, 1988, vol. 52, pp. 603-616</t>
  </si>
  <si>
    <t>Arndt N.T. Partitioning of nickel between olivine and ultrabasic and basic komatiite liquids Ann. Rept. Carnegie Geophys. Lab. 76, 1977, pp. 553-557</t>
  </si>
  <si>
    <t>Walker D., Shibata T., and DeLong S.E. Abyssal tholeiites from the Oceanographer Fracture Zone II. Phase equilibria and mixing Contrib. Mineral. Petrol., 1979, vol. 70, pp. 111-125</t>
  </si>
  <si>
    <t>Biggar G. Chemistry of protopyroxene, orthopyroxene, and pigeonite, crystallised from liquids close to chondrule compositions, Bull. Mineral., 1986, vol.109, N 5, p.529-541</t>
  </si>
  <si>
    <t>Dunn T. Partitioning of Hf, Lu, Ti and Mn between olivine, clinopyroxene and basaltic liquid. Contrib. Mineral. Petrol., 1987, vol. 96, no. 4, pp. 476-484</t>
  </si>
  <si>
    <t>Dunn T., Stringer P. Petrology and petrogenesis of the Ministers Island dike, southwest New Brunswick, Canada. Contrib. Mineral. Petrol., 1990, vol.105, N 1, p.55-65</t>
  </si>
  <si>
    <t>Elthon D., Scarfe C.M. High-pressure phase equilibria of a high-magnesia basalt and the genesis of primary oceanic basalts. Am. Mineral., 1984, vol. 69, no. 1-2, pp. 1-15</t>
  </si>
  <si>
    <t>Falloon T.J., Green D.H. Anhydrous partial melting of MORB pyrolite and other peridotite compositions at 10 kbar: implications for the origin of primitive MORB glasses. Mineral. Petrol., 1987, vol.37, pt.3-4, p.181-219</t>
  </si>
  <si>
    <t>Gee L.L., Sack R.O. Experimental petrology of melilite nephelinites, J. Petrol., 1988, vol. 29, pt. 6, pp. 1233-1255</t>
  </si>
  <si>
    <t>Grove T.L., Bryan W.B. Fractionation of pyroxene-phyric MORB at low pressure: An experimental study. Contrib. Mineral. Petrol., 1983, vol. 84, pp. 293-309</t>
  </si>
  <si>
    <t>Grove T.L., Juster T.C. Experimental investigations of low-Ca pyroxene stability and olivine-pyroxene-liquid equilibria at 1-atm in natural basaltic and andesitic liquids. Contrib. Mineral. Petrol., 1989, vol. 103, no. 3, pp. 287-305</t>
  </si>
  <si>
    <t>Bender J.F., Hodges F.N., Bence A.E. Petrogenesis of basalts from the project FAMOUS area: Experimental study from 0 to 15 kbars. Earth Planet. Sci. Lett., 1978, vol. 41, N 3, pp. 277-302</t>
  </si>
  <si>
    <t>Kennedy A.K., Grove T.L., Johnson R.W. Experimental and major element constraints on the evolution of lavas from Lihir Island, Papua New Guinea. Contrib. Mineral. Petrol., 1990, vol.104, N 6, p. 722-734</t>
  </si>
  <si>
    <t>Kinzler R.J., Grove T.L. Crystallization and differentiation of Archean komatiite lavas from northeast Ontario: phase equilibrium and kinetic studies. Am. Mineral., 1985, vol. 70, no. 1-2, pp. 40-51</t>
  </si>
  <si>
    <t>Libourel G., Boivin P., Biggar G.M. The univariant curve liquid = forsterite + anorthite + diopside in the system CMAS at 1 bar: solid solution and melt structure. Contrib. Mineral. Petrol., 1989, vol. 102, no. 4, pp. 406-421</t>
  </si>
  <si>
    <t>Longhi J. Liquidus equilibria and solid solution in the system CaAl2Si2O8-Mg2SiO4-CaSiO3-SiO2 at low pressure. Am. J. Sci., 1987, vol. 287, no. 4, pp. 265-331</t>
  </si>
  <si>
    <t>Longhi J., Pan V. A reconnaissance study of phase boundaries in low-alkali basaltic liquids J. Petrol., 1988, vol. 29, pt. 1, pp. 115-147</t>
  </si>
  <si>
    <t>McKay G.A. Crystal/liquid partitioning of REE in basaltic systems: extreme fractionation of REE in olivine. Geochim. Cosmochim. Acta, 1986, vol.50, N 1, p.69-79</t>
  </si>
  <si>
    <t>Meen J.K. Elevation of potassium content of basaltic magma by fractional crystallization: The effect of pressure. Contrib. Mineral. Petrol., 1990, vol.104, N 3, p.309-331</t>
  </si>
  <si>
    <t>Murck B.W., Campbell I.H. The effect of temperature, oxygen fugacity and melt composition on the behaviour of chromium in basic and ultrabasic melts. Geochim. Cosmochim. Acta, 1986, vol.50, N 9, p.1871-1887</t>
  </si>
  <si>
    <t>Mysen B.O., Kushiro I. Partitioning of iron, nickel, and magnesium between metal, oxide, and silicates in Allende meteorite as a functon of fO2. Carnegie Inst.Wash., YB 75, 1976, p.678-684</t>
  </si>
  <si>
    <t>Nielsen R.L., Davidson P.M., Grove T.L. Pyroxene-melt equilibria: an updated model. Contrib. Mineral. Petrol., 1988, vol.100, no. 3, pp. 361-373</t>
  </si>
  <si>
    <t>Sack R.O., Walker D., Carmichael I.S.E. Experimental petrology of alkalic lavas: constraints on cotectics of multiple saturation in natural basic liquids. Contrib. Mineral. Petrol., 1987, vol. 96, no. 1, pp. 1-23</t>
  </si>
  <si>
    <t>Shimizu H., Sangen K., Masuda A. Experimental study on rare-earth element partitioning in olivine and clinopyroxene formed at 10 and 20 kb for basaltic system. Geochem. J., 1982, vol.16, N , p.107-117</t>
  </si>
  <si>
    <t>Takahashi E. Melting of a dry peridotite KLB-1 up to 14 Gpa: Implications on the origin of peridotitic upper mantle. J. Geophys. Res., 1986, vol. 91, no. B9, p.9367-9382</t>
  </si>
  <si>
    <t>Takahashi E., Kushiro I. Melting of a dry peridotite at high pressure and basalt magma genesis, Am. Mineral., 1983, vol. 68, no. 9-10, pp. 859-879</t>
  </si>
  <si>
    <t>Tatsumi Y., Sakuyama M., Fukuyama H., Kushiro I. Generation of arc basalt magmas and thermal structure of the mantle wedge in subduction zones. J. Geophys. Res., 1983, vol. 88, no. B7, p.5815-5825</t>
  </si>
  <si>
    <t>Tormey D.R., Grove T.L., Bryan W.B. Experimental petrology of normal MORB near the Kane Fracture Zone: 22-25 N, mid-Atlantic ridge. Contrib. Mineral. Petrol., 1987, vol. 96, no. 2, pp. 121-139</t>
  </si>
  <si>
    <t>Ussler III W., Glazner A.F. Phase equilibria along a basalt-rhyolite mixing line: implications for the origin of calc-alkaline intermediate magmas. Contrib. Mineral. Petrol., 1989, vol. 101, no. 2, pp. 232-244</t>
  </si>
  <si>
    <t>Thy P. High and low pressure equilibria of a mildly alkalic lava from the 1965 Surtsey eruption: Experimental results, Lithos, 1991, vol. 26, pp. 223-243.</t>
  </si>
  <si>
    <t>Girnis A.V., Ryabchikov I.D., Bogatikov O.A. Genesis of komatiites and komatiitic basalts. Moscow, Nauka publ., 1987, 120 p.</t>
  </si>
  <si>
    <t>Girnis A.V., Solovova I.P., Ryabchikov I.D., Guzhova A.V. Conditions of formations of the Prairie Creek primary lamproitic magmas: high-pressure experimental data. Geokhimiya, 1991, N 9, p.1317-1326.</t>
  </si>
  <si>
    <t>Biggar G.M., O'Hara  M.J., Peckett A., Humphries D.J. Lunar lavas and the achondrites: Petrogenesis of protohypersthene basalts in the maria lava lakes. Proc. Lunar Planet. Sci. Conf. 2th, 1971, pp. 617-643.</t>
  </si>
  <si>
    <t>Rhodes J.M., Lofgren G.E., Smith D.P. One atmosphere melting experiments on ilmenite basalt 12008. Proc. Lunar Planet. Sci. Conf. 10th, 1979, pp. 407-422.</t>
  </si>
  <si>
    <t>Akella J., Williams R.J., Mullins O. Solubility of Cr, Ti, and Al in co-existing  olivine, spinel, and liquid at 1 atm. Proc. Lunar Planet. Sci. Conf. 7th, 1976, pp. 1179-1194.</t>
  </si>
  <si>
    <t>Huebner J.S., Lipin B.R., Wiggins L.B. Partitioning of chromium between silicate crystals and melts. Proc. Lunar Planet. Sci. Conf. 7th, 1976, pp. 1195-1220.</t>
  </si>
  <si>
    <t>Donaldson C.H., Usselman T.M., Williams R.J., Lofgren G.E. Experimental modeling of the cooling history of Apollo 12 olivine basalts. Proc. Lunar Planet. Sci. Conf. 6th, 1975, pp. 843-869.</t>
  </si>
  <si>
    <t>Pan V., Longhi J. The system Mg2SiO4-Ca2SiO4-CaAl2O4-NaAlSiO4-SiO2: one atmosphere liquidus equilibria of analogs of alkaline mafic lavas. Contrib. Mineral. Petrol., 1990, vol.105, p.569-584.</t>
  </si>
  <si>
    <t>Merrill R.B., Williams R.J. The system Anorthite-Forsterite-Fayalite-Silica to 2 kbar with lunar petrologic applications. Proc. Lunar Planet. Sci. Conf. 6th, 1975, p.959-971.</t>
  </si>
  <si>
    <t>Weill D.F., McKay G.A. The partitioning of Mg, Fe, Sr, Ce, Sm, Eu, and Yb in lunar igneous systems and a possible origin  of KREEP by equilibrium partial melting. Proc. Lunar Planet. Sci. Conf. 6th, 1975, pp. 1143-1158.</t>
  </si>
  <si>
    <t>Shi P., Libourel G. The effects of FeO on the system CMAS at low pressure and implications for basalt crystallization processes Contrib. Mineral. Petrol., 1991, vol. 108, p. 129-145</t>
  </si>
  <si>
    <t>Agee C.B., Walker D. Aluminium partitioning between olivine and ultrabasic silicate liquid to 6 GPa. Contrib. Mineral. Petrol., 1990, vol.105, p.243-254.</t>
  </si>
  <si>
    <t>Malvin D.J., Drake M.J. Experimental determination of crystal/melt partitioning of Ga and Ge in the system forsterite-anorthite-diopside. Geochim. Cosmochim. Acta, 1987, vol.51, p.2117-2128.</t>
  </si>
  <si>
    <t>Bartels K.S., Kinzler R.J., Grove T.L. High pressure phase relations of primitive high-alumina basalts from Medicine Lake volcano, northern California. Contrib. Mineral. Petrol., 1991, vol.108, N 3, p.253-270.</t>
  </si>
  <si>
    <t>Kinzler R.J., Grove T.L., Recca S.I. An experimental study on the effect of temperature and melt composition on the partitioning of nickel between olivine and silicate melt. Geochim. Cosmochim. Acta, 1990, vol.54, p.1255-1265.</t>
  </si>
  <si>
    <t>Watson E.B. Partitioning of manganese between forsterite and silicate liquid. Geochim. Cosmochim. Acta, 1977, vol.41, p.1363-1374.</t>
  </si>
  <si>
    <t>Thy P., Lofgren G.E., Imsland P. Melting relations  and the evolution of the Jan Mayen magma system. J. Petrol., 1991, vol. 32, pt 2,  pp. 303-332.</t>
  </si>
  <si>
    <t>Sack R.O., Carmichael I.S.E. Fe2=Mg2 and TiAl2=MgSi2 exchange reactions between clinopyroxenes and silicate melts. Contrib. Mineral. Petrol., 1984, vol. 85, pp. 103-115.</t>
  </si>
  <si>
    <t>Snyder D.A., Carmichael I.S.E. Olivine-liquid equilibria and the chemical activities of FeO, NiO, Fe2O3, and MgO in natural basic melts. Geochim. Cosmochim. Acta, 1992, vol.56, p.303-318.</t>
  </si>
  <si>
    <t>Soulard H., Provost A., Boivin P. CaO-MgO-Al2O3-SiO2-Na2O (CMASN) at 1 bar from low to high Na2O contents: Topology of an analogue for alkaline basic rocks. Chem. Geol., 1992, vol. 96, no. 3/4, pp. 459-477.</t>
  </si>
  <si>
    <t>Nielsen R.L., Gallahan W.E., Newberger F. Experimentally determined mineral-melt partition coefficients for Sc, Y and REE for olivine, orthopyroxene, pigeonite, magnetite and ilmenite. Contrib. Mineral. Petrol., 1992, vol.110, N4, p.488-499.</t>
  </si>
  <si>
    <t>Draper D.S., Johnston A.D. Anhydrous PT phase relations of an Aleutian high-MgO basalt: an investigation of the role of olivine-liquid reaction in the generation of arc high-alumina basalts, Contrib. Mineral. Petrol., 1992, vol.112, p.501-519.</t>
  </si>
  <si>
    <t>Stolper E. A phase diagram for mid-ocean ridge basalts: Preliminary results and implications for petrogenesis Contrib. Mineral. Petrol., 1980, vol. 74, pp. 13-27</t>
  </si>
  <si>
    <t>Eggins S.M. Petrogenesis of Hawaiian tholeiites: 1, phase equilibria constraints. Contrib. Mineral. Petrol., 1992, vol. 110, pp. 387-397.</t>
  </si>
  <si>
    <t>Bertka C.M., Holloway J.R. Anhydrous partial melting of an iron-rich mantle II: primary melt compositions at 15 kbar. Contrib. Mineral. Petrol., 1994, vol. 115, pp. 323-338.</t>
  </si>
  <si>
    <t>Snyder D., Carmichael I.S.E. and Wiebe R.A. Experimental study of liquid evolution in an Fe-rich, layered mafic intrusion: constraints of Fe-Ti oxide precipitation on the T-fO2 and T-&lt;ro&gt; paths of  tholeiitic magmas, Contrib. Mineral. Petrol., 1993, vol. 113, pp. 73-86.</t>
  </si>
  <si>
    <t>Stolper E. Experimental petrology of eucritic meteorites. Geochim. Cosmochim. Acta, 1977, vol.41, N 5, p.587-611</t>
  </si>
  <si>
    <t>Sato H. Mg-Fe partitioning between plagioclase and liquid in basalts of Hole 504B, ODP Leg 111: A study of melting at 1 atm. Proc. ODP, Scientific Results, 1989, vol. 111, pp. 17-26.</t>
  </si>
  <si>
    <t>Grove T.L., Kinzler R.J., Bryan W.B. Natural and experimental phase relations of lavas from Serocki Volcano. Proc. ODP, Scientific Results, 1990, vol. 106/109, pp. 9-17.</t>
  </si>
  <si>
    <t>Grove T.L., Gerlach D.C., Sando T.W. Origin of calc-alkaline series lavas at Medicine lake volcano by fractionation, assimilation and mixing. Contrib. Mineral. Petrol., 1982, vol. 80, no. 2, pp. 160-182</t>
  </si>
  <si>
    <t>Walker D., Longhi J., Lasaga A.C., Stolper E.M., Grove T.L., Hays J.F. Slowly cooled microgabbros 15555 and 15065. Proc. Lunar Sci. Conf., 8th, 1977, pp. 1521-1547</t>
  </si>
  <si>
    <t>McKay G.A., Weill D.F. KREEP petrogenesis revisited. Proc. Lunar Sci. Conf., 8th, 1977, pp. 2339-2355</t>
  </si>
  <si>
    <t>Grove T.L. Use of FePt alloys to eliminate the iron loss problem in 1 atmosphere gas mixing experiments: theoretical and practical considerations. Contrib. Mineral. Petrol., 1981, vol. 78, no. 3, pp. 298-304</t>
  </si>
  <si>
    <t>Delano J.W. Experimental melting relations of 63545, 76015, and 76055. Proc. Lunar Sci. Conf., 8th, 1977, pp. 2097-2123</t>
  </si>
  <si>
    <t>Tronnes R.G., Canil D., and Wei K. Element partitioning between silicate minerals and coexisting melts at pressures of 1-27 GPa, and implications for mantle evolution Earth Planet. Sci. Lett., 1992, vol. 111, pp. 241-255</t>
  </si>
  <si>
    <t>Walker D., Kirkpatric R.J., Longhi J., Hays J.F. Crystallization history of lunar picritic basalt 12002: Phase equilibria and cooling-rate studies. Bull. Geol. Soc. Am. , 1976, vol.87, N 5, p.646-656</t>
  </si>
  <si>
    <t>Takahashi E. Partitioning of Ni2+, Co2+, Fe2+, Mn2+ and Mg2+ between olivine and silicate melts: Compositional dependence of partition of partition coefficient. Geochim. Cosmochim. Acta, 1978, vol.42, N12, p.1829-1844</t>
  </si>
  <si>
    <t>Longhi J., Walker D., Hays J.F. The distribution of Fe and Mg between olivine and lunar basaltic liquid. Geochim. Cosmochim. Acta, 1978, vol.42, N10, p.1545-1558</t>
  </si>
  <si>
    <t>Roeder P.L. Activity of iron and olivine solubility in basaltic liquids. Earth Planet. Sci. Lett., 1974, vol.23, N 3, p.397-410</t>
  </si>
  <si>
    <t>Baker M., Stolper E.M. Determining the composition of high-pressure mantle melts using diamond aggregates. Geochim. Cosmochim. Acta, 1994,vol.58,N13,pp.2811-2827</t>
  </si>
  <si>
    <t>Pan V., Longhi J. Low pressure liquidus relations in the system Mg2SiO4-Ca2SiO4-NaAlSiO4-SiO2, Am. J. Sci., 1989, vol. 289, no. 1, pp. 1-16</t>
  </si>
  <si>
    <t>Mahood G.A., Baker D.R. Experimental constraints on depths of fractionation of mildly alkalic basalts and associated felsic rocks: Pantelleria, Strait of Sicily. Contrib. Mineral. Petrol., 1986, vol. 93, no. 2, pp. 251-264.</t>
  </si>
  <si>
    <t>Toplis M.J., Carroll M.R. An experimental study of the influence of oxygen fugacity on Fe-Ti oxide stability, phase relations, and mineral-melt equilibria in ferro-basaltic systems J. Petrol., 1995, vol. 36, no. 3, pp. 1137-1170</t>
  </si>
  <si>
    <t>Thy P. Low-pressure experimental constraints on the evolution of komatiites J. Petrol., 1995, vol. 36, no. 6, pp. 1529-1548</t>
  </si>
  <si>
    <t>Jurewicz A.J.G., Mittlefehldt D.W., Jones J.H. Experimental partial melting of the St. Severin (LL) and Lost City (H) chondrites Geochim. Cosmochim. Acta, 1995, vol. 59, no. 2, pp. 391-408</t>
  </si>
  <si>
    <t>Longhi J. Liquidus equilibria of some primary lunar and terrestrial melts in the garnet stability field Geochim. Cosmochim. Acta, 1995, vol. 59, no. 11, pp. 2375-2386</t>
  </si>
  <si>
    <t>Jurewicz A.J.G., Mittlefehldt D.W., Jones J.H. Experimental partial melting of the Allende (CV) and Murchison (CM) chondrites and the origin of asteroidal basalts Geochim. Cosmochim. Acta, 1993, vol. 57, pp. 2123-2139</t>
  </si>
  <si>
    <t>Canil D. Orthopyroxene stability along the peridotite solidus and the origin of cratonic lithosphere beneath southern Africa Earth Planet. Sci. Lett., 1992, vol. 111, pp. 83-95</t>
  </si>
  <si>
    <t>Yang H.-J., Kinzler R.J., Grove T.L. Experiments and models of anhydrous, basaltic olivine-plagioclase-augite saturated melts from 0.001 to 10 kbar Contrib. Mineral. Petrol., 1996, vol. 124, pp. 1-18</t>
  </si>
  <si>
    <t>Nabelek P.I. Nickel partitioning between olivine and liquid in natural basalts:Henry's law behavior Earth Planet. Sci. Lett., 1980, vol. 48, pp. 293-302</t>
  </si>
  <si>
    <t>Grove T.L., Kinzler R.J., Bryan W.B. Fractionation of mid-ocean ridge basalt (MORB) Mantle Flow and Melt Generation at Mid_ocean Ridges, Geophys. Monogr. 71, 1992, 281-310</t>
  </si>
  <si>
    <t>Kinzler R.J. Melting of mantle peridotite at pressures approaching the spinel to garnet transition: Application to mid-ocean ridge basalt petrogenesis J. Geophys. Res., 1997, vol. 102, no. B1, pp. 853-874</t>
  </si>
  <si>
    <t>Wagner T.P., Grove T.L. Experimental constraints on the origin of lunar high-Ti ultramafic glasses Geochim. Cosmochim. Acta, 1997, vol. 61, no. 6, pp. 1315-1327</t>
  </si>
  <si>
    <t>Grove T.L., Vaniman D.T. Experimental petrology of very low-Ti (VLT) basalts In: "Mare Crisium: the view from Luna-24". Pergamon Press: 1978, P. 445-471.</t>
  </si>
  <si>
    <t>Walker D., Grove T. Ureilite smelting Meteoritics, 1993, vol. 28, no. 5</t>
  </si>
  <si>
    <t>Ringwood A.E. Limits on the bulk composition of the Moon Icarus, 1976, vol. 28, N 3, P. 325-349.</t>
  </si>
  <si>
    <t>Thy P. Experimental constraints on the evolution of transitional and mildly alkalic basalts: crystallization of spinel Lithos, 1995, vol. 36, pp. 103-114.</t>
  </si>
  <si>
    <t>Walker D., Jurewicz S., Watson E.B. Adcumulus dunite growth in a  laboratory thermal gradient Contrib. Mineral. Petrol., 1988, vol. 99, no. 3, pp. 306-319.</t>
  </si>
  <si>
    <t>Sisson T.W.,Grove T.L. Temperatures and H2O contents of low-MgO high-alumina basalts Contrib. Mineral. Petrol., 1993, vol. 113, N 2,   P. 167-184.</t>
  </si>
  <si>
    <t>Sisson T.W., Grove T.L. Experimental investigations of the role of H2O in calc-alkaline differentiation and subduction zone magmatism Contrib. Mineral. Petrol., 1993, vol. 113, N 2, P. 143-166.</t>
  </si>
  <si>
    <t>Sweeney R.J., Thompson A.B., Ulmer P. Phase relations of a natural MARID composition and implications for MARID genesis, lithospheric melting and mantle metasomatism Contrib. Mineral. Petrol., 1993, vol. 115, P. 225-241.</t>
  </si>
  <si>
    <t>Helz R.T. Phase relations of basalts in their melting ranges at PH2O=5 kb as a function of oxygen fugacity. Part I. Mafic phases; Part II. Melt compositions J. Petrol., 1973, vol.14, pt. 2, pp. 249-302.; 1976, vol. 17, pt. 2, P. 139-193.</t>
  </si>
  <si>
    <t>Holloway J.R., Burnham C.W. Melting relations of basalt with equilibrium water pressure less than total pressure J. Petrol., 1972, vol.13, pt. 1, pp. 1-29.</t>
  </si>
  <si>
    <t>Wagner T.P., Donnelly-Nolan J.M., Grove T.L. Evidence of hydrous differentiation and crystal accumulation in the low-MgO, high-Al2O3 Lake basalt from Medicine Lake volcano, California Contrib. Mineral. Petrol., 1995, vol. 121, pp. 201-216.</t>
  </si>
  <si>
    <t>Hirose K., Kawamoto T. Hydrous partial melting of lherzolite at 1 GPa: The effect of H2O on the genesis of basaltic magmas Earth Planet. Sci. Lett., 1995, vol.133, N , P.463-473.</t>
  </si>
  <si>
    <t>Righter K., Carmichael I.S.E. Phase equilibria of phlogopite lamprophyres from western Mexico: biotite-liquid equilibria and P-T estimates for biotite-bearing igneous rocks Contrib. Mineral. Petrol., 1996, vol. 123, no. 1, pp. 1-21.</t>
  </si>
  <si>
    <t>Green D.H. Experimental melting studies on a model upper mantle composition at high pressure under water-saturated and water-undersaturated conditions Earth Planet. Sci. Lett., 1973, vol. 19, N 1, P. 37-53</t>
  </si>
  <si>
    <t>Gaetani G.A., Grove T.L., Bryan W.B. Experimental phase relations of basaltic andesite from hole  839B  under hydrous and anhydrous conditions Proc. ODP Sci. Results, 1994, vol. 135, pp. 557-563.</t>
  </si>
  <si>
    <t>Lloyd F.E., Arima M., Edgar A.D. Partial melting of a phlogopite-clinopyroxenite nodule from south-west Uganda: an experimental study bearing on the origin of highly potassic continental rift volcanics Contrib. Mineral. Petrol., 1985, vol. 91, pp. 321-329</t>
  </si>
  <si>
    <t>Adam J., Green T.H. The effects of pressure and temperature on the partitioning of Ti, Sr and REE between amphibole, clinopyroxene and basanitic melts Chem. Geol., 1994, vol. 117, pp. 219-233</t>
  </si>
  <si>
    <t>Esperanca S., Holloway J.R. On the origin of some mica-lamprophyres: experimental evidence from a mafic minette Contrib. Mineral. Petrol., 1987, vol. 95, pp. 207-216</t>
  </si>
  <si>
    <t>Grove T.L., Donnelly-Nolan J.M., Housh T. Magmatic processes that generated the rhyolite of Glass Mountain, Medicine Lake volcano, N. California Contrib. Mineral. Petrol., 1997, vol. 127, pp. 205-223</t>
  </si>
  <si>
    <t>Vukadinovic D., Edgar A.D. Phase relations in the phlogopite-apatite system at 20 kbar; implications for the role of fluorine in mantle melting Contrib. Mineral. Petrol., 1993, vol. 114, pp. 247-254</t>
  </si>
  <si>
    <t>Falloon T.J., Green D.H., O'Neill H.St.C., Hibberson W.O. Experimental tests of low degree peridotite partial melt compositions: implications for the nature of anhydrous near-solidus peridotite melts at 1 GPa Earth Planet. Sci. Lett., 1997, vol. 152, pp. 149-162</t>
  </si>
  <si>
    <t>Gasparik T., Litvin Yu.A. Stability of Na2Mg2Si2O7 and melting relations on the forsterite-jadeite join at pressures up to 22 GPa Eur. J. Mineral., 1997, vol. 9, pp. 311-326</t>
  </si>
  <si>
    <t>Kawamoto T. Experimental constraints on difefrentiation and H2O abundance of calc-alkaline magmas Earth Planet. Sci. Lett., 1996, vol. 144, pp. 577-589</t>
  </si>
  <si>
    <t>Walter M.J. Melting of garnet peridotite and the origin of komatiite and depleted lithosphere J. Petrol., 1998, vol. 39, no. 1, pp. 29-60</t>
  </si>
  <si>
    <t>Herzberg C., Zhang J. Melting experiments on komatiite analog compositions at 5 GPa Am. Mineral., 1997, vol. 82, pp. 354-367</t>
  </si>
  <si>
    <t>Robinson J.A.C., Wood B.J., Blundy J.D. The beginning of melting of fertile and depleted peridotite at 1.5 GPa Earth Planet. Sci. Lett., 1998, vol. 155, pp. 97-111</t>
  </si>
  <si>
    <t>Canil D. Vanadium partitioning and the oxidation state of Archaean komatiite magmas Nature, 1997, vol. 389, pp. 842-845</t>
  </si>
  <si>
    <t>Ghiorso M.S., Sack R.O. Chemical mass transfer in magmatic processes IV. A revised and internally consistent thermodynamic model for the interpolation and extrapolation of liquid-solid equilibria in magmatic systems at elevated temperatures and pressures Contrib. Mineral. Petrol., 1995, vol. 119, pp. 197-212</t>
  </si>
  <si>
    <t>Parman S.W., Dann J.C., Grove T.L., de Wit M.J. Emplacement conditions of komatiite magmas from 3.49 Ga Komati Formation, Barberton greenstone belt, South Africa Earth Planet. Sci. Lett., 1997, vol. 150, pp. 303-323</t>
  </si>
  <si>
    <t>Hart S.R., Davis K.E. Nickel partitioning between olivine and silicate melt Earth Planet. Sci. Lett., 1978, vol. 40, no. 2, pp. 203-219</t>
  </si>
  <si>
    <t>Leeman W.P., Vitaliano C.J., Prinz M. Evolved lavas from the Snake River Plain: craters of the Moon National Monument, Idaho Contrib. Mineral. Petrol., 1976, vol. 56, no. 1, pp. 35-60</t>
  </si>
  <si>
    <t>Boivin P. Donnees experimentales preliminaires sur la stabilite de la rhoenite a 1 atmosphere. Application aux gisements naturels Bull. Mineral., 1980, vol. 103, no. 5, pp. 491-502</t>
  </si>
  <si>
    <t>Inoue T., Sawamoto H. High pressure melting of pyrolite under hydrous condition and its geophysical implications High-pressure Research: Application to Earth and Planetary Sciences, 1992, pp. 323-331.</t>
  </si>
  <si>
    <t>Gaetani G.A., Grove T.L. The influence of water on melting of mantle peridotite Contrib. Mineral. Petrol., 1998, vol. 131, pp. 323-346</t>
  </si>
  <si>
    <t>Draper D.S., Green T.H. P-T phase relations of silicic, alkaline, aluminous mantle-xenolith glasses under anhydrous and C-O-H fluid-saturated conditions J. Petrol., 1997, vol. 38, no. 9, pp. 1187-1224</t>
  </si>
  <si>
    <t>Wagner T.P., Grove T.L. Melt/harzburgite reaction in the petrogenesis of tholeiitic magma from Kilauea volcano, Hawaii Contrib. Mineral. Petrol., 1998, vol. 131, pp. 1-12</t>
  </si>
  <si>
    <t>Duke J.M. Distribution of period four transition elements among olivine, calcic clinopyroxene and mafic silicate liquid: experimental results J. Petrol., 1976, vol. 17, pt. 4, pp. 499-521</t>
  </si>
  <si>
    <t>Vander Auwera J., Longhi J., Duchesne J.-C. A liquid line of descent of the jotunite (hypersthene monzodiorite) suite J. Petrol., 1998, vol. 39, no. 3, pp. 439-468</t>
  </si>
  <si>
    <t>Metrich N., Rutherford M.J. Low pressure crystallization paths of H2O-saturated basaltic-hawaiitic melts from Mt Etna: implications for open-system degassing of basaltic volcanoes Geochim. Cosmochim. Acta, 1998, vol. 62, no. 7, pp. 1195-1205</t>
  </si>
  <si>
    <t>Fleet M.E., McRae N.D., Herzberg C.T. Partition of nickel between olivine and sulfide: a test for immiscible sulfide liquids Contrib. Mineral. Petrol., 1977, vol. 65, pp. 191-197</t>
  </si>
  <si>
    <t>Brenan J.M., Neroda E., Lundstrom C.C., Shaw H.F., Ryerson F.J., Phinney D.L. Behaviour of boron, beryllium, and lithium during melting and crystallization: Constraints from mineral-melt partitioning experiments Geochim. Cosmochim. Acta, 1998, vol. 62, no. 12, pp. 2129-2141</t>
  </si>
  <si>
    <t>Trigila R., Spera F.J., Aurisicchio C. The 1983 Mount Etna eruption: thermochemical and dynamical inferences Contrib. Mineral. Petrol., 1990, vol. 104, pp. 594-608</t>
  </si>
  <si>
    <t>Yaxley G.M., Green D.H. Experimental reconstruction of sodic dolomitic carbonatite melts from metasomatised lithosphere Contrib. Mineral. Petrol., 1996, vol. 124, pp. 359-369</t>
  </si>
  <si>
    <t>Grover J.E., Lindsley D.H., Bence A.E. Experimental phase relations of olivine vitrophyres from breccia 14321. The temperature- and pressure-dependence of Fe-Mg partitioning for olivine and liquid in a highlands melt-rock. Proc. Lunar Planet. Sci. Conf. 11th, 1980, pp. 179-196.</t>
  </si>
  <si>
    <t>Moore G., Carmichael I.S.E. The hydrous phase equilibria (to 3 kbar) of an andesite and basaltic andesite from western Mexico: constraints on water content and conditions of phenocryst growth Contrib. Mineral. Petrol., 1998, vol. 130, pp. 304-319</t>
  </si>
  <si>
    <t>Gaetani G.A., Grove T.L. Partitioning of moderately siderophile elements among olivine, silicate melt, and sulfide melt: Constraints on core formation in the Earth and Mars Geochim. Cosmochim. Acta, 1997, vol. 61, no. 9, pp. 1829-1846</t>
  </si>
  <si>
    <t>Kogiso T., Hirose K., Takahashi E. Melting experiments on homogeneous mixtures of peridotite and basalt: application to the genesis of ocean island basalts Earth Planet. Sci. Lett., 1998, vol. 162, pp. 45-61</t>
  </si>
  <si>
    <t>Dalton J.A., Presnall D.C. The continuum of primary carbonatitic-kimberlitic melt compositions in equilibrium with lherzolite: data from the system CaO-MgO-Al2O3-SiO2-CO2 at 6 Gpa J. Petrol., 1998, vol. 39, no. 11-12, pp. 1953-1964</t>
  </si>
  <si>
    <t>Moore K.R., Wood B.J. The transition from carbonate to silicate melts in the CaO-MgO-SiO2-CO2 system J. Petrol., 1998, vol. 39, no. 11-12, pp. 1943-1951</t>
  </si>
  <si>
    <t>Falloon T.J., Green D.H., Jacques A.L., Hawkins J.W. Refractory magmas in back-arc basin settings - experimental constraints on the petrogenesis of a Lau Basin example J. Petrol., 1999, vol. 40, no. 2, pp. 255-277</t>
  </si>
  <si>
    <t>Salters V.J.M., Longhi J. Trace element partitioning during the initial stages of melting beneath mid-ocean ridges Earth Planet. Sci. Lett., 1999, vol. 166, pp. 15-30</t>
  </si>
  <si>
    <t>Sweeney R.J., Prozesky V., Przybylowicz W. Selected trace and minor element partitioning between peridotite minerals and carbonatite melts at 18-46 kb pressure Geochim. Cosmochim. Acta, 1995, vol. 59, no. 18, pp. 3671-3683</t>
  </si>
  <si>
    <t>Reynolds J.R., Langmuir C.H. Petrological systematics of the Mid-Atlantic ridge south of Kane: Implications for ocean crust formation J. Geophys. Res., 1997, vol. 102, no. B7, pp. 14915-14946</t>
  </si>
  <si>
    <t>Taura H., Yurimoto H., Kurita K., Sueno S. Pressure dependence on partition coefficients for trace elements between olivine and coexisting melts Phys. Chem. Mineral., 1998, vol. 25, pp. 469-484</t>
  </si>
  <si>
    <t>Wood B.J., Blundy J.D., Robinson J.A.C. The role of clinopyroxene in generating U-series disequilibrium during mantle melting Geochim. Cosmochim. Acta, 1999, vol. 63, no. 10, pp. 1613-1620</t>
  </si>
  <si>
    <t>Canil D. Vanadium partitioning between orthopyroxene, spinel and silicate melt and the redox states of mantle source regions for primary magmas Geochim. Cosmochim. Acta, 1999, ol. 63, no. 3/4, pp. 557-572</t>
  </si>
  <si>
    <t>Libourel G. Systematics of calcium partitioning between olivine and silicate melt: implications for melt structure and calcium content of magmatic olivines Contrib. Mineral. Petrol., 1999, vol. 136, pp.  63- 80</t>
  </si>
  <si>
    <t>Blatter D.L., Carmichael I.S.E. Plagioclase-free andesites from Zitacuaro (Michoacan), Mexico: petrology and experimental constraints Contrib. Mineral. Petrol., 1998, vol. 132, pp. 121-138</t>
  </si>
  <si>
    <t>Falloon T.J., Green D.H., Danyushevsky L.V., Faul U.H. Peridotite melting at 1.0 and 1.5 GPa: an experimental evaluation of techniques using diamond aggregates and mineral mixes for determination of near-solidus melts J. Petrol., 1999, vol. 40, no. 9., pp. 1343-1375</t>
  </si>
  <si>
    <t>Foley S.F., Musselwhite D.S., van der Laan S.R. Melt compositions from ultramafic vein assemblages in the lithospheric mantle: a comparison of cratonic and non-cratonic settings The J.B. Dawson Volume, Proc. VII Int. Kimberlite Conf., 1999, vol. 1, pp. 238-246</t>
  </si>
  <si>
    <t>Dalton J.A., Presnall D.C. Carbonatitic melts along the solidus of model lherzolite in the system CaO-MgO-Al2 O3 -SiO2 -CO2 from 3 to 7 Gpa Contrib. Mineral. Petrol., 1998, vol. 131, pp. 123-135</t>
  </si>
  <si>
    <t>Thy P., Lesher C.E., Mayfield J.D. Low-pressure melting studies of basalt and basaltic andesite from the southeast Greenland continental margin and the origin of dacites at site 917 Proc. Ocean Dril. Progr., Sci. Results, 1999, vol. 163, pp. 95-112</t>
  </si>
  <si>
    <t>Thy P., Lesher C.E., Fram M.S. Low pressure experimental constraints on the evolution of basaltic lavas from site  917, southeast Greenland continental margin Proc. Ocean Dril. Progr., Sci. Results, 1998, vol. 152, pp.359-372</t>
  </si>
  <si>
    <t>Falloon T.J., Danyushevsky L.V. Melting of refractory mantle at 1.5, 2 and 2.5 GPa under anhydrous and H2O-undersaturated conditions: Implications for the petrogenesis of high-Ca boninites and the influence of subduction component on mantle melting J. Petrol., 2000, vol. 41, no. 2, pp. 257-283</t>
  </si>
  <si>
    <t>Gudfinnsson G.H., Presnall D.C. Melting behaviour of model lherzolite in the system CaO-MgO-Al2O3-SiO2-FeO at 0.7-2.8 Gpa J. Petrol., 2000, vol. 41, no. 8, pp. 1241-1269</t>
  </si>
  <si>
    <t>Elkins L.T., Fernandes V.A., Delano  J.W., Grove T.L. Origin of lunar ultramafic green glasses: Constraints from phase equilibrium studies Geochim. Cosmochim. Acta, 2000, vol. 64, no. 13, pp. 2339-2350</t>
  </si>
  <si>
    <t>Draper D.S., Green T.H. P–T phase relations of silicic, alkaline, aluminous liquids: new results and applications to mantle melting and metasomatism Earth Planet. Sci. Lett., 1999, vol. 170, pp. 255–268</t>
  </si>
  <si>
    <t>Weng Y.-H., Presnall D.C. The system diopside-forsterite-enstatite at 5.1 GPa: A ternary model for melting of the mantle Can. Mineral., 2001, vol. 39, pp. 299-308</t>
  </si>
  <si>
    <t>Canil D., Fedortchouk Y. Olivine-liquid partitioning of vanadium and other trace elements, with applications to modern and ancient picrites Can. Mineral., 2001, vol. 39, pp. 319-330</t>
  </si>
  <si>
    <t>O'Hara M.J. Flood basalts, basalt floods or topless Bushvelds? Lunar petrogenesis revisited J. Petrol., 2000, vol. 41, no. 11, pp. 1545-1651</t>
  </si>
  <si>
    <t>Schwab B.E., Johnston A.D. Melting systematics of modally variable, compositionally intermediate peridotites and the effect of mineral fertility J. Petrol., 2001, vol. 42, no. 10, pp. 1789-1811</t>
  </si>
  <si>
    <t>Pickering-Witter J., Johnston A.D. The effect of variable bulk composition on the melting systematics of fertile peridotitic assemblages Contrib. Mineral. Petrol., 2000, vol. 140, pp. 190-211</t>
  </si>
  <si>
    <t>Muntener O., Kelemen P.B., Grove T.L, The role of H2O during crystallization of primitive arc magmas under uppermost mantle conditions and genesis of igneous pyroxenites: an experimental study Contrib. Mineral. Petrol., 2001., vol. 141., pp. 643-658</t>
  </si>
  <si>
    <t>Orlando A., Thibault Y., Edgar A.D. Experimental study of the K2ZrSi3O9 (wadeite)-K2TiSi3O9 and K2(Zr.Ti)Si3O9-phlogopite systems at 2-3 Gpa Contrib. Mineral. Petrol., 2000, vol. 139, pp. 136-145</t>
  </si>
  <si>
    <t>Sugawara T. Ferric iron partitioning between plagioclase and silicate liquid: thermodynamics and petrological applications Contrib. Mineral. Petrol., 2001, vol. 141, pp. 659-686</t>
  </si>
  <si>
    <t>Veksler I.V., Teptelev M.P. Conditions for crystallization and concentration of perovskite-type minerals in alkaline magmas Lithos, 1990, vol. 26, pp. 177-189</t>
  </si>
  <si>
    <t>Hanson B., Jones J.H. The systematics of Cr3+ and Cr2+ partitioning between olivine and liquid in the presence of spinel Am. Mineral., 1998, vol. 83, pp. 669-684</t>
  </si>
  <si>
    <t>Herd C.D.K., Schwandt C.S., Jones J.H., Papike J.J, An experimental and petrographic investigation of Elephant Moraine 79001 lithology A: Implications for its petrogenesis and thepartitioning of chromium and vanadium in a martian basalt Meteoritics Planet. Sci., 2002, vol. 37, pp. 987-1000</t>
  </si>
  <si>
    <t>Blatter D.L., Carmichael I.S.E. Hydrous phase equilibria of a Mexican high-silica andesite: A candidate for a mantle origin? Geochim. Cosmochim. Acta, 2001, vol. 65, no. 21, pp. 4043-4065</t>
  </si>
  <si>
    <t>Pichavant M., Mysen B.O., Macdonald R. Source and H2O content of high-MgO magmas in island arc settings: An experimental study of a primitive calc-alkaline basalt from St. Vincent, Lesser Antilles arc Geochim. Cosmochim. Acta, 2002, vol. 66, no. 12, pp. 2193-2209</t>
  </si>
  <si>
    <t>Xirouchakis D., Hirschmann M.M., Simpson J.A. The effect of titanium on the silica content and on mineral-liquid partitioning of mantle-equilibrated melts Geochim. Cosmochim. Acta, 2001, vol. 65, no. 14, pp. 2201-2217</t>
  </si>
  <si>
    <t>Kogiso T., Hirschmann M.M. Experimental study of clinopyroxenite partial melting and the origin of ultra-calcic melt inclusions Contrib. Mineral. Petrol., 2001, vol. 142, pp. 347-360</t>
  </si>
  <si>
    <t>Longhi J. Some phase equilibrium systematics of lherzolite melting: I Geochemistry, Geophysics, Geosystems, 2002, vol. 3, no. 3</t>
  </si>
  <si>
    <t>Blundy J., Dalton J. Experimental comparison of trace element partitioning between clinopyroxene and melt in carbonate and silicate systems, and implications for mantle metasomatism Contrib. Mineral. Petrol., 2000, vol. 139, pp. 356-371</t>
  </si>
  <si>
    <t>Gasparik T. Experimental investigation of the origin of majoritic garnet inclusions in diamonds Phys. Chem. Miner., 2002, vol. 29, pp. 170-180</t>
  </si>
  <si>
    <t>Holzheid A., Grove T.L. Sulfur saturation limits in silicate melts and their implications for core formation scenarios for terrestrial planets Am. Mineral., 2002, vol. 87, pp. 227–237</t>
  </si>
  <si>
    <t>Canil D. Vanadium in peridotites, mantle redox and tectonic environments: Archean to present Earth Planet. Sci. Lett., 2002, vol. 195, pp. 75-90</t>
  </si>
  <si>
    <t>Bulatov V.K., Girnis A.V., Brey G.P. Experimental melting of a modally heterogeneous mantle Mineral. Petrol., 2002, vol. 75, pp. 131-152</t>
  </si>
  <si>
    <t>Conceicao R.V., Green D.H. Behavior of the cotectic curve En-Ol in the system leucite-olivine-quartz under dry conditions to 2.0 GPa Geochemistry, Geophysics, Geosystems, 2000, vol. 1</t>
  </si>
  <si>
    <t>Hesse M., Grove T.L. Absarokites from the western Mexican Volcanic Belt: constraints on mantle wedge conditions Contrib. Mineral. Petrol., 2003, vol. 146, pp. 10–27</t>
  </si>
  <si>
    <t>Koepke J., Feig S.T., Snow J., Freise M. Petrogenesis of oceanic plagiogranites by partial melting of gabbros: an experimental study Contrib. Mineral. Petrol., 2004, vol. 146, pp. 414-432</t>
  </si>
  <si>
    <t>Grove T.L., Elkins-Tanton L.T.,Parman S.W.,Chatterjee N.,Muntener O.,Gaetani G.A Fractional crystallization and mantle-melting controls on calc-alkaline differentiation trends Contrib. Mineral. Petrol., 2003, vol. 145, pp. 515-533</t>
  </si>
  <si>
    <t>Laporte D., Toplis M.J., Seyler M.,  Devidal J.-L. A new experimental technique for extracting liquids from peridotite at very low degrees of melting: application to partial melting of depleted peridotite Contrib. Mineral. Petrol., 2004, vol. 146, pp. 463-484</t>
  </si>
  <si>
    <t>Gasparik T., Litvin Yu.A. Experimental investigation of the effect of metasomatism by carbonatic melt on the composition and structure of the deep mantle Lithos, 2002, vol. 60, pp. 129-143</t>
  </si>
  <si>
    <t>Dalton J.A., Wood B.J. The compositions of primary carbonate melts and their evolution through wallrock reaction in the mantle Earth Planet. Sci. Lett., 1993, vol. 119, pp. 511-525</t>
  </si>
  <si>
    <t>Brenan J.M., McDonough W.F.,  Dalpe C. Experimental constraints on the partitioning of rhenium and some platinum-group elements between olivine and silicate melt Earth Planet. Sci. Lett., 2003, vol. 212, pp. 135-150</t>
  </si>
  <si>
    <t>Righter K., Shearer C.K. Magmatic fractionation of Hf and W: Constraints on the timing of core formation and differentiation in the Moon and Mars Geochim. Cosmochim. Acta, 2003, vol. 67, no. 13, pp. 2497-2507</t>
  </si>
  <si>
    <t>McDade P., Blundy J.D., Wood B.J. Trace element partitioning on the Tinaquillo Lherzolite solidus at 1.5 GPa Phys. Earth. Planet. Int., 2003, vol. 139, pp. 129-147</t>
  </si>
  <si>
    <t>Barclay J., Carmichael I.S.E. A hornblende basalt from Western Mexico: water-saturated phase relations constrain a pressure---temperature window of eruptibility J. Petrol., 2004, vol. 45, no. 3, pp. 485-506</t>
  </si>
  <si>
    <t>Scaillet B., Macdonald R. Experimental Constraints on the Relationships between Peralkaline Rhyolites of the Kenya Rift Valley J. Petrol., 2003, vol. 44, no. 10, pp. 1867-1894</t>
  </si>
  <si>
    <t>Gasparik T., Hutchison M.T. Experimental evidence for the origin of two kinds of inclusions in diamonds from the deep mantle Earth Planet. Sci. Lett., 2000, vol. 181, pp. 103-114</t>
  </si>
  <si>
    <t>Liu X., O'Neill H.St.C. Partial Melting of Spinel Lherzolite in the System CaO–MgO–Al2O3–SiO2 +/- K2O at 1.1 GPa J. Petrol., 2004, vol. 45, no. 7, pp. 1339-1368</t>
  </si>
  <si>
    <t>Wasylenki L.E., Baker M.B., Kent A.J.R., Stolper E.M. Near-solidus melting of the shallow upper mantle: partial melting experiments on depleted peridotite J. Petrol., 2003, vol. 44, no. 7, pp. 1163-1191</t>
  </si>
  <si>
    <t>McKay G., Wagstaff J., Yang S.-R. Zirconium, hafnium, and rare earth element partition coefficients for ilmenite and other minerals in high-Ti lunar Mare basalts: An experimental study. J. Geophys. Res., 1986, vol. 91, no. B4, p.D229-D237</t>
  </si>
  <si>
    <t>Righter K., Campbell A.J., Humayun M., Hervig R.L. Partitioning of Ru, Rh, Pd, Re, Ir, and Au between Cr-bearing spinel, olivine, pyroxene and silicate melt Geochim. Cosmochim. Acta, 2004, vol. 68, no. 4, pp. 867-880</t>
  </si>
  <si>
    <t>Sano T., Fujii T., Deshmukh S.S., Fukuoka T., Aramaki S. Differentiation Processes of Deccan Trap Basalts: Contribution from Geochemistry and Experimental Petrology J. Petrol., 2001, vol. 42, no. 12, pp. 2175-2195</t>
  </si>
  <si>
    <t>Herd C.D.K., Treiman A.H., McKay G.A., Shearer C.K. The behavior of Li and B during planetary basalt crystallization Am. Mineral., 2004, vol. 89, pp. 832-840</t>
  </si>
  <si>
    <t>Agee C.B., Draper D.S. Experimental constraints on the origin of Martian meteorites and the composition of the Martian mantle Earth Planet. Sci. Lett., 2004, vol. 224, pp. 415-429</t>
  </si>
  <si>
    <t>Liu X., O'Neill H.St.C. The Effect of Cr2O3 on the Partial Melting of Spinel Lherzolite in the System CaO–MgO–Al2O3–SiO2–Cr2O3 at 1.1 GPa J. Petrol., 2004, vol. 45, no. 11, pp. 2261-2286</t>
  </si>
  <si>
    <t>Villiger S., Ulmer P., Muntener O., Thompson A.B. The Liquid Line of Descent of Anhydrous, Mantle-Derived, Tholeiitic Liquids by Fractional and Equilibrium Crystallization—an Experimental Study at 1.0 GPa J. Petrol., 2004, vol. 45, no. 12, pp. 2369-2388</t>
  </si>
  <si>
    <t>Zanetti A., Tiepolo M., Oberti R., Vannucci R. Trace-element partitioning in olivine: modelling of a complete data set from a synthetic hydrous basanite melt Lithos, 2004, vol. 75, pp. 39-54</t>
  </si>
  <si>
    <t>Green D.H., Schmidt M.W., Hibberson W.O. Island-arc Ankaramites: Primitive Melts from Fluxed Refractory Lherzolitic Mantle J. Petrol., 2004, vol. 45, no. 2, pp. 391-403</t>
  </si>
  <si>
    <t>Conceicao R.V., Green D.H. Derivation of potassic (shoshonitic) magmas by decompression melting of phlogopite+pargasite lherzolite Lithos, 2004, vol. 72, pp. 209-229</t>
  </si>
  <si>
    <t>Nekvasil H., Dondolini A., Horn J., Filiberto J., Long H., Lindsley D.H. The origin and evolution of silica-saturated alkalic suites: an experimental study J. Petrol., 2004, vol. 45, no. 4, pp. 693-721</t>
  </si>
  <si>
    <t>Medard E.,  Schmidt M.W., Schiano P. Liquidus surfaces of ultracalcic primitive melts: formation conditions and sources Contrib. Mineral. Petrol., 2004, vol. 148, pp. 201-215</t>
  </si>
  <si>
    <t>Maaloe S. The PT-phase relations of an MgO-rich Hawaiian tholeiite: the compositions of primary Hawaiian tholeiites Contrib. Mineral. Petrol., 2004, vol. 148, pp. 236-246</t>
  </si>
  <si>
    <t>Mysen B.O., Dubinsky E.V. Melt structural control on olivine/melt element partitioning of Ca and Mn Geochim. Cosmochim. Acta, 2004, vol. 68, no. 7, pp. 1617-1633</t>
  </si>
  <si>
    <t>Berndt J., Koepke J., Holtz F. An Experimental Investigation of the Influence of Water and Oxygen Fugacity on Differentiation of MORB at 200 MPa J. Petrol., 2005, vol. 46, no. 1, pp. 135-167</t>
  </si>
  <si>
    <t>Gerke T.L., Kilinc A.I., Sack R.O. Ti-content of high-Ca pyroxenes as a petrogenetic indicator: an experimental study of Mafic Alkaline Rocks from the Mt. Erebus volcanic region, Antarctica Contrib. Mineral. Petrol., 2005, vol. 148, pp. 735-745</t>
  </si>
  <si>
    <t>Longhi J. Temporal stability and pressure calibration of barium carbonate and talc/pyrex pressure media in a piston-cylinder apparatus Am. Mineral., 2005, vol. 90, pp. 206-218</t>
  </si>
  <si>
    <t>Сафонов О.Г., Левыкина О.А., Перчук Л.Л., Литвин Ю.А. Жидкостная несмесимость и фазовые равновесия в хлорид-алюмосиликатных расплавах при 4-7 ГПа Докл. Акад. Наук., 2005, т. 400, № 3, с. 364-368</t>
  </si>
  <si>
    <t>Mysen B.O., Shang J. Evidence from olivine/melt element partitioning that nonbridging oxygen in silicate melts are not equivalent Geochim. Cosmochim. Acta, 2005, vol. 69, no. 11, pp. 2861-2875</t>
  </si>
  <si>
    <t>Brenan J.M., Watson E.B. Partitioning of trace elements between carbonate melt and clinopyroxene and olivine at mantle P-T conditions Geochim. Cosmochim. Acta, 1991, vol. 55, pp. 2203-2214</t>
  </si>
  <si>
    <t>Keshav S., Corgne A., Gudfinnsson G.H., Bizimis M., McDonough W.F., Fei Y. Kimberlite petrogenesis: Insights from clinopyroxene-melt partitioning experiments at 6 GPa in the CaO-MgO-Al2O3-SiO2-CO2 system Geochim. Cosmochim. Acta, 2005, vol. 69, no. 11, pp. 2829-2845</t>
  </si>
  <si>
    <t>Гирнис А.В., Булатов В.К., Брай Г.П. Переход кимберлитовых расплавов в карбонатитовые при мантийных параметрах: экспериментальное изучение Петрология, 2005, т. 13, № 1, с. 3-18</t>
  </si>
  <si>
    <t>Takagi D., Sato H., Nakagawa M. Experimental study of a low-alkali tholeiite at 1–5 kbar: optimal condition for the crystallization of high-An plagioclase in hydrous arc tholeiite Contrib. Mineral. Petrol., 2005, vol. 149, pp. 527-540</t>
  </si>
  <si>
    <t>Elkins-Tanton L.T., Grove T.L. Evidence for deep melting of hydrous metasomatized mantle: Pliocene high-potassium magmas from the Sierra Nevadas J. Geophys. Res., 2003, vol. 108, no. B7, 2350, doi:10.1029/2002JB002168</t>
  </si>
  <si>
    <t>Parman S.W., Grove T.L. Harzburgite melting with and without H2O: Experimental data and predictive modeling J. Geophys. Res., 2004, vol. 109, B02201, doi:10.1029/2003JB002566</t>
  </si>
  <si>
    <t>Brenan J.M., McDonough W.F., Ash R. An experimental study of the solubility and partitioning of iridium, osmium and gold between olivine and silicate melt Earth Planet. Sci. Lett., 2005, vol. 237, pp. 855-872</t>
  </si>
  <si>
    <t>Johnston A.D., Draper D.S. Near-liquidus phase relations of an anhydrous high-magnesia basalt from the Aleutian Islands: Implications for arc magma genesis and ascent J. Volcanol. Geotherm. Res., 1992, vol. 52, pp. 27-41</t>
  </si>
  <si>
    <t>Baker D.R., Eggler D.H. Fractionation paths of Atka (Aleutians) high-alumina basalts: constraints from phase relations J. Volcanol. Geotherm. Res., 1983, vol. 18, pp. 387-404</t>
  </si>
  <si>
    <t>Gudfinnsson G.H., Presnall D.C. Continuous Gradations among Primary Carbonatitic, Kimberlitic, Melilititic, Basaltic, Picritic, and Komatiitic Melts in Equilibrium with Garnet Lherzolite at 3–8 GPa J. Petrol., 2005, vol. 46, no. 8, pp. 1645-1659</t>
  </si>
  <si>
    <t>Tuff J., Takahashi E.,  Gibson S.A. Experimental Constraints on the Role of Garnet Pyroxenite in the Genesis of High-Fe Mantle Plume Derived Melts J. Petrol., 2005, vol. 46, no. 10, pp. 2023-2058</t>
  </si>
  <si>
    <t>Bartels K.S., Furman T. Effect of sonic and ultrasonic frequencies on the crystallization of basalt Am. Mineral., 2002, vol. 87, pp. 217-226</t>
  </si>
  <si>
    <t>Longhi J., Boudreau A.E. The orthoenstatite liquidus field in the system forsterite-diopside-silica at one atmosphere Am. Mineral., 1980, vol. 65, pp. 563-573</t>
  </si>
  <si>
    <t>Рябчиков И.Д., Брай Г.П., Булатов В.К. Карбонатные расплавы, равновесные с мантийными перидотитами при 50 кбар Петрология, 1993, т. 1, № 2, с. 189-194</t>
  </si>
  <si>
    <t>Jugo P.J., Luth R.W., Richards J.P. An Experimental Study of the Sulfur Content in Basaltic Melts Saturated with Immiscible Sulfide or Sulfate Liquids at 1300oC and 1.0 Gpa J. Petrol., 2005, vol. 46, no. 4, pp. 783-798</t>
  </si>
  <si>
    <t>Singletary S., Grove T.L. Experimental constraints on ureilite petrogenesis Geochim. Cosmochim. Acta, 2006, vol. 70, pp. 1291-1308</t>
  </si>
  <si>
    <t>Scoates J.S., Cascio M.L., Weis D., Lindsley D.H. Experimental constraints on the origin and evolution of mildly alkalic basalts from the Kerguelen Archipelago, Southeast Indian Ocean Contrib. Mineral. Petrol., 2006, vol. 151, pp. 582-599</t>
  </si>
  <si>
    <t>Mibe K., Fujii T., Yasuda A., Ono S. Mg–Fe partitioning between olivine and ultrama?c melts at high pressures Geochim. Cosmochim. Acta, 2006, vol. 70, pp. 757-766</t>
  </si>
  <si>
    <t>Kagi R., Muntener O., Ulmer P., Ottolini L. Piston-cylinder experiments in H2O undersaturated Fe-bearing systems: An experimental setup approaching fO2 conditions of natural calc-alkaline magmas Am. Mineral., 2005, vol. 90, no. 4, pp. 708-717</t>
  </si>
  <si>
    <t>Demouchy S., Deloule E., Frost D.J., Keppler H. Pressure and temperature-dependence of water solubility in Fe-free wadsleyite Am. Mineral., 2005, vol. 90, pp. 1084-1091</t>
  </si>
  <si>
    <t>Ryabchikov I.D., Hamilton D.L. Interaction of carbonate-phosphate melts with mantle peridotites at 20-35 kbar S. Afr. J. Geol., 1993, vol. 96, no. 3, pp. 143-148</t>
  </si>
  <si>
    <t>Soulard H., Boivin P., and Libourel G. Liquid-forsterite-anorthite-spinel assemblage at 1 bar in the CMAS system: implications for low-pressure evolution of high-Al and high-Mg magmas Eur. J. Mineral., 1994, vol. 6, pp. 633-646</t>
  </si>
  <si>
    <t>Moriyama J., Kawabe I., Fujino K., Ohtani E. Experimental study of element partitioning between majorite, olivine, merwinite, diopside and silicate melts at 16 GPa and 2000oC Geochem. J., 1992, vol. 26, pp. 357-382</t>
  </si>
  <si>
    <t>McKay G., Le L., Wagstaff J., Crozaz G. Experimental partitioning of rare earth elements and strontium: Constraints on petrogenesis and redox conditions during crystallization of Antarctic angrite Lewis Cliff 86010 Geochim. Cosmochim. Acta, 1994, vol. 58, no. 13, pp. 2911-2919</t>
  </si>
  <si>
    <t>Mysen B.O. Redox equilibria of iron and silicate melt structure: Implications for olivine/melt element partitioning Geochim. Cosmochim. Acta, 2006, vol. 70, pp. 3121-3138</t>
  </si>
  <si>
    <t>Feig S.T., Koepke J., Snow J.E. Effect of water on tholeiitic basalt phase equilibria: an experimental study under oxidizing conditions Contrib. Mineral. Petrol., 2006, vol. 152, pp. 611-638</t>
  </si>
  <si>
    <t>Bogaerts M., Schmidt M.W. Experiments on silicate melt immiscibility in the system Fe2SiO4–KAlSi3O8–SiO2–CaO–MgO–TiO2–P2O5 and implications for natural magmas Contrib. Mineral. Petrol., 2006, vol. 152, pp. 257-274</t>
  </si>
  <si>
    <t>Adam J., Green T. Trace element partitioning between mica- and amphibole-bearing garnet lherzolite and hydrous basanitic melt: 1. Experimental results and the investigation of controls on partitioning behaviour Contrib. Mineral. Petrol., 2006, vol. 152, pp. 1-17</t>
  </si>
  <si>
    <t>Kelemen P.B., Shimizu N., Dunn T. Relative depletion of niobium in some arc magmas and the continental crust: partitioning of K, Nb, La and Ce during melt/rock reaction in the upper mantle Earth Planet. Sci. Lett., 1993, vol.120, pp. 111-134</t>
  </si>
  <si>
    <t>Гирнис А.В., Булатов В.К., Лаэ Я., Брай Г.П. Распределение редких элементов между карбонатно-силикатными расплавами и мантийными минералами: эксперимент и петрологические следствия Петрология, 2006, т. 14, № 5, с. 524-547</t>
  </si>
  <si>
    <t>Di Carlo I., Pichavant M., Rotolo S.G., Scaillet B. Experimental Crystallization of a High-K Arc Basalt: the Golden Pumice, Stromboli Volcano (Italy) J. Petrol., 2006, vol. 47, no. 7, pp. 1317-1343</t>
  </si>
  <si>
    <t>Tatsumi Y., Suzuki T., Kawabata H., Sato K., Miyazaki T., Chang Q., et al. The Petrology and Geochemistry of Oto-Zan Composite Lava Flow on Shodo-Shima Island, SW Japan: Remelting of a Solidified High-Mg Andesite Magma J. Petrol., 2006, vol. 47, no. 3, pp. 595-629</t>
  </si>
  <si>
    <t>Medard E., Schmidt M.W., Schiano P., Ottolini L. Melting of Amphibole-bearing Wehrlites: an Experimental Study on the Origin of Ultra-calcic Nepheline-normative Melts J. Petrol., 2006, vol. 47, no. 3, pp. 481-504</t>
  </si>
  <si>
    <t>Litasov K., Ohtani E. Phase relations and melt compositions in CMAS–pyrolite–H2O system up to 25 Gpa Phys. Earth Planet. Int., 2002, vol. 134, pp. 105-127</t>
  </si>
  <si>
    <t>Elkins-Tanton L.T., Draper D.S., Agee C.B., Jewell J., Thorpe A., Hess P.C. The last lavas erupted during the main phase of the Siberian flood volcanic province: results from experimental petrology Contrib. Mineral. Petrol., 2007, vol. 153, pp. 191-209</t>
  </si>
  <si>
    <t>Villiger S., Ulmer P., Muntener O. Equilibrium and Fractional Crystallization Experiments at 0.7GPa; the Effect of Pressure on Phase Relations and Liquid Compositions of Tholeiitic Magmas J. Petrol., 2007, vol. 48, no. 1, pp. 159-184</t>
  </si>
  <si>
    <t>Tuff J., Gibson S.A. Trace-element partitioning between garnet, clinopyroxene and Fe-rich picritic melts at 3 to 7 Gpa Contrib. Mineral. Petrol., 2007, vol. 153, pp. 369-387</t>
  </si>
  <si>
    <t>Mallmann G., O'Neill H.St.C. The effect of oxygen fugacity on the partitioning of Re between crystals and silicate melt during mantle melting Geochim. Cosmochim. Acta, 2007, vol. 71, pp. 2837-2857</t>
  </si>
  <si>
    <t>Dasgupta R., Hirschmann M.M., Smith N.D. Partial Melting Experiments of Peridotite + CO2 at 3 GPa and Genesis of Alkalic Ocean Island Basalts J. Petrol., 2007, vol. 48, no. 11, pp. 2093-2124</t>
  </si>
  <si>
    <t>Mysen B. Olivine/melt transition metal partitioning, melt composition, and melt structure—In?uence of Al3+ for Si4+ substitution in the tetrahedral network of silicate melts Geochim. Cosmochim. Acta, 2007, vol. 71, pp. 5500-5513</t>
  </si>
  <si>
    <t>Brigida C., Poli S., Valle M. High-temperature phase relations and topological constraints in the quaternary system MgO-Al2O3-SiO2-Cr2O3: An experimental study Am. Mineral., 2007, vol. 92, pp. 735-747</t>
  </si>
  <si>
    <t>Bertka C.M., Holloway J.R. Martian mantle primary melts: An experimental study of iron-rich garnet lherzolite minimum melt composition Proc. 18th LPSC, 1988, pp. 723-739</t>
  </si>
  <si>
    <t>Bartels K.S., Grove T.L. High-pressure experiments on magnesian eucrite compositions: Constraints on magmatic processes in the eucrite parent body Proc. Lunar Planet. Sci. Conf. 21th, 1991, pp.351-365</t>
  </si>
  <si>
    <t>Longhi J., Pan V. The parent magmas of the SNC meteorites Proc. Lunar Planet. Sci. Conf. 19th, 1989, pp. 451-464</t>
  </si>
  <si>
    <t>Almeev R.R., Holtz F., Koepke J., Parat F., Botcharnikov R.E. The effect of H2O on olivine crystallization in MORB: Experimental calibration at 200 MPa Am. Mineral., 2007, vol. 92, pp. 670-674</t>
  </si>
  <si>
    <t>Mysen B. Partitioning of calcium, magnesium, and transition metals between olivine and melt governed by the structure of the silicate melt at ambient pressure Am. Mineral., 2007, vol. 92, pp. 844-862</t>
  </si>
  <si>
    <t>Filiberto J. Experimental constraints on the parental liquid of the Chassigny meteorite: A possible link between the Chassigny meteorite and a Martian Gusev basalt Geochim. Cosmochim. Acta, 2008, vol. 72, pp. 690-701</t>
  </si>
  <si>
    <t>Singletary S., Grove T. Origin of lunar high-titanium ultramafic glasses: A hybridized source? Earth Planet. Sci. Lett., 2008, vol. 268, pp. 182-189</t>
  </si>
  <si>
    <t>Whitaker M.L., Nekvasil H., Lindsley D.H., McCurry M. Can crystallization of olivine tholeiite give rise to potassic rhyolites?—an experimental investigation Bull. Volcanol., 2008, vol. 70, pp. 417-434</t>
  </si>
  <si>
    <t>Mercer C.N., Johnston A.D. Experimental studies of the P–T–H2O near-liquidus phase relations of basaltic andesite from North Sister Volcano, High Oregon Cascades: constraints on lower-crustal mineral assemblages Contrib. Mineral. Petrol., 2008, vol. 155, pp. 571-592</t>
  </si>
  <si>
    <t>Medard E., Grove T.L. The effect of H2O on the olivine liquidus of basaltic melts: experiments and thermodynamic models Contrib. Mineral. Petrol., 2008, vol. 155, pp. 417-432</t>
  </si>
  <si>
    <t>Brey G.P., Bulatov V.K., Girnis A.V., Lahaye Y. Experimental melting of carbonated peridotite at 6-10 GPa J. Petrol., 2008, vol. 49, no. 4, pp. 797-821</t>
  </si>
  <si>
    <t>Hamada M., Fujii T. Experimental constraints on the effects of pressure and H2O on the fractional crystallization of high-Mg island arc basalt Contrib. Mineral. Petrol., 2008, vol. 155, pp. 767-790</t>
  </si>
  <si>
    <t>Marziano G.I., Gaillard F., Pichavant M. Limestone assimilation by basaltic magmas: an experimental re-assessment and application to Italian volcanoes Contrib. Mineral. Petrol., 2008, vol. 155, pp. 719-738</t>
  </si>
  <si>
    <t>Falloon T.J., Green D.H., Danyushevsky L.V., McNeill A.W. The Composition of Near-solidus Partial Melts of Fertile Peridotite at 1 and 1.5 GPa: Implications for the Petrogenesis of MORB J. Petrol., 2008, vol. 49, no. 4, pp. 591-613</t>
  </si>
  <si>
    <t>Delano J.W. Chemistry and liquidus phase relations of Apollo 15 red glass: Implications for the deep lunar interior. Proc. Lunar Planet. Sci. Conf. 11th, 1980,  pp. 251-288</t>
  </si>
  <si>
    <t>Harlow G.E. Diopside + F-rich phlogopite at high P and T: Systematics, crystal chemistry and the stability of KMgF3, clinohumite and chondrodite Geological Materials Research, 2002, vol. 4, no. 3, pp. 1-28</t>
  </si>
  <si>
    <t>Chen H.-K-, Delano J.W., Lindsley D.H. Chemistry and phase relations of VLT volcanic glasses from Apollo 14 and Apollo 17 Proc. Lunar Planet. Sci. Conf. 13th, 1982, pt. 1, pp. A171-A181</t>
  </si>
  <si>
    <t>Caricchi L., Ulmer P., Peccerillo A. A high-pressure experimental study on the evolution of the silicic magmatism of the Main Ethiopian Rift Lithos, 2006, vol. 91, pp. 46-58</t>
  </si>
  <si>
    <t>Whitaker M.L., Nekvasil H., Lindsley D.H., Difrancesco N.J. The Role of Pressure in Producing Compositional Diversity in Intraplate Basaltic Magmas J. Petrol., 2007, vol. 48, no. 2., pp. 365-393</t>
  </si>
  <si>
    <t>Botcharnikov R.E., Almeev R.R., Koepke J., Holtz F. Phase Relations and Liquid Lines of Descent in Hydrous Ferrobasalt-Implications for the Skaergaard Intrusion and Columbia River Flood Basalts J. Petrol., 2008, vol. 49, no. 9., pp. 1687-1727</t>
  </si>
  <si>
    <t>Pilet S., Baker M.B., Stolper E.M. Metasomatized Lithosphere and the Origin of Alkaline Lavas Science, 2008, vol. 320, pp. 916-919</t>
  </si>
  <si>
    <t>Wang Z., Gaetani G.A. Partitioning of Ni between olivine and siliceous eclogite partial melt: experimental constraints on the mantle source of Hawaiian basalts Contrib. Mineral. Petrol., 2008, vol. 156, pp. 661-678</t>
  </si>
  <si>
    <t>Kvassnes A.J.S., Grove T.L. How partial melts of mafic lower crust affect ascending magmas at oceanic ridges Contrib. Mineral. Petrol., 2008, vol. 156, pp. 49-71</t>
  </si>
  <si>
    <t>Lambart S., Laporte D., Schiano P. An experimental study of focused magma transport and basalt–peridotite interactions beneath mid-ocean ridges: implications for the generation of primitive MORB compositions Contrib. Mineral. Petrol., 2009, v. 157, pp. 429-451</t>
  </si>
  <si>
    <t>Musselwhite D.S., Dalton H.A., Kiefer W.S., Treiman A.H. Experimental petrology of the basaltic shergottite Yamato-980459: Implications for the thermal structure of the Martian mantle Meteorit. Planet. Sci., 2006, vol. 41, no. 9, pp. 1271-1290</t>
  </si>
  <si>
    <t>Elkins-Tanton L.T., Chatterjee N., Grove T.L. Experimental and petrological constraints on lunar differentiation from the Apollo 15 green picritic glasses Meteorit. Planet. Sci., 2003, vol. 38, no. 4, pp. 515-527</t>
  </si>
  <si>
    <t>Jakobsson S., Holloway J.R. Mantle melting in equilibrium with an Iron–Wu?stite–Graphite buffered COH-fluid Contrib. Mineral. Petrol., 2008, vol. 155, pp. 247-256</t>
  </si>
  <si>
    <t>Ghosh S., Ohtani E., Litasov K.D., Terasaki H. Solidus of carbonated peridotite from 10 to 20 GPa and origin of  magnesiocarbonatite melt in the Earth's deep mantle Chem. Geol., 2009, vol. 262, pp. 17-28</t>
  </si>
  <si>
    <t>Borisov A., Pack A., Kropf A., Palme H. Partitioning of Na between olivine and melt: An experimental study with application to the formation of meteoritic Na2O-rich chondrule glass and refractory forsterite grains Geochim. Cosmochim. Acta, 2008, vol. 72, pp. 5558-5573</t>
  </si>
  <si>
    <t>Mysen B.O. Olivine/melt transition metal partitioning, melt composition, and melt structure—Melt polymerization and Qn-speciation in alkaline earth silicate systems Geochim. Cosmochim. Acta, 2008, vol. 72, pp. 4796-4812</t>
  </si>
  <si>
    <t>Pichavant M., Martel C., Bourdier J.-L., Scaillet B. Physical conditions, structure, and dynamics of a zoned magma chamber: Mount Pelee (Martinique, Lesser Antilles Arc) J. Geophys. Res., 2002, vol. 107, no. B5, 2093, 10.1029/2001JB000315</t>
  </si>
  <si>
    <t>Pichavant M., di Carlo I., Le Gac Y., Rotolo S.G., Scaillet B. Experimental Constraints on the Deep Magma Feeding System at Stromboli Volcano, Italy J. Petrol., 2009, vol. 50, no. 4, pp. 601-624</t>
  </si>
  <si>
    <t>Grant K.J., Kohn S.C., Brooker R.A. The partitioning of water between olivine, orthopyroxene and melt synthesised in the system albite–forsterite–H2O Earth Planet. Sci. Lett., 2007, vol. 260, pp. 227-241</t>
  </si>
  <si>
    <t>Medard E., McCammon C.A., Barr J.A., Grove T.L. Oxygen fugacity, temperature reproducibility, and H2O contents of nominally anhydrous piston-cylinder experiments using graphite capsules Am. Mineral., 2008, vol. 93, pp. 1838-1844</t>
  </si>
  <si>
    <t>Ottolini L., Laporte D., Raffone N., Devidal J.-L, Le Fevre B. New experimental determination of Li and B partition coefficients during upper mantle partial melting Contrib. Mineral. Petrol., 2009, vol. 157, pp. 313-325</t>
  </si>
  <si>
    <t>Filiberto J., Treiman A.H. The effect of chlorine on the liquidus of basalt: First results and implications for basalt genesis on Mars and Earth Chem. Geol., 2009, vol. 263, pp. 60-68</t>
  </si>
  <si>
    <t>Barr J.A., Grove T.L., Wilson A.H. Hydrous komatiites from Commondale, South Africa: An experimental study Earth Planet. Sci. Lett., 2009, vol. 284, pp. 199-207</t>
  </si>
  <si>
    <t>Blinova A., Herd C.D.K. Experimental study of polybaric REE partitioning between olivine, pyroxene and melt of the Yamato 980459 composition: Insights into the petrogenesis of depleted shergottites Geochim. Cosmochim. Acta 2009, vol. 73, pp. 3471-3492</t>
  </si>
  <si>
    <t>Dasgupta R., Hirschmann M.M. Effect of variable carbonate concentration on the solidus of mantle peridotite Am. Mineral., 2007, vol. 92, pp. 370-379</t>
  </si>
  <si>
    <t>Conte A.M., Dolfi D., Gaeta M., Misiti V., Mollo S., Perinelli C. Experimental constraints on evolution of leucite-basanite magma at 1 and 10-4 Gpa: implications for parental compositions of Roman high-potassium magmas Eur. J. Mineral., 2009, vol. 21, no. 4, pp. 763-782</t>
  </si>
  <si>
    <t>Sano T., Yamashita S. Experimental petrology of basement lavas from Ocean Drilling Program Leg 192: implications for differentiation processes in Ontong Java Plateau magmas Geological Society, London, Special Publications, 2004, vol. 229, pp. 185-218.</t>
  </si>
  <si>
    <t>Dasgupta R., Hirschmann M.M. A modified iterative sandwich method for determination of near-solidus partial melt compositions. II. Application to determination of near-solidus melt compositions of carbonated peridotite Contrib. Mineral. Petrol., 2007, vol. 154, pp. 647-661</t>
  </si>
  <si>
    <t>Berthet S., Malavergne V., Righter K. Melting of the Indarch meteorite (EH4 chondrite) at 1 GPa and variable oxygen fugacity: Implications for early planetary differentiation processes Geochim. Cosmochim. Acta, 2009, vol. 73, pp. 6402-6420</t>
  </si>
  <si>
    <t>Tollari N., Baker D.R., Barnes S.-J. Experimental effects of pressure and fluorine on apatite saturation in mafic magmas, with reference to layered intrusions and massif anorthosites Contrib. Mineral. Petrol., 2008, vol. 156, pp. 161-175</t>
  </si>
  <si>
    <t>Freise M., Holtz F., Nowak M., Scoates J.S., Strauss H. Differentiation and crystallization conditions of basalts from the Kerguelen large igneous province: an experimental study Contrib. Mineral. Petrol., 2009, vol. 158, pp. 505-527</t>
  </si>
  <si>
    <t>Irving A.J., Green D.H. Phase Relationships of Hydrous Alkalic Magmas at High Pressures: Production of Nepheline Hawaiitic to Mugearitic Liquids by Amphibole-Dominated Fractional Crystallization Within the Lithospheric Mantle J. Petrol., 2008, vol. 49, no. 4, pp. 741-756</t>
  </si>
  <si>
    <t>Brey G.P., Bulatov V.K., Girnis A.V. Influence of water and fluorine on melting of carbonated peridotite at 6 and 10 Gpa Lithos, 2009, vol. 112, suppl. 1, pp. 249-259</t>
  </si>
  <si>
    <t>Longhi J., Durand S.R., Walker D. The pattern of Ni and Co abundances in lunar olivines Geochim. Cosmochim. Acta, 2010, vol. 74, pp. 784-798</t>
  </si>
  <si>
    <t>Mallmann G., O'Neill H.St.C. The Crystal/Melt Partitioning of V during Mantle Melting as a Function of Oxygen Fugacity Compared with some other Elements (Al, P, Ca, Sc,Ti, Cr, Fe, Ga,Y, Zr and Nb) J. Petrol., 2009, vol. 50, no. 9, pp. 1765-1794</t>
  </si>
  <si>
    <t>Litasov K.D., Ohtani E. Solidus and phase relations of carbonated peridotite in the system CaO–Al2O3–MgO–SiO2–Na2O–CO2 to the lower mantle depths Phys. Earth Planet. Int., 2009, vol. 177, pp. 46-58</t>
  </si>
  <si>
    <t>Pichavant M., Macdonald R. Crystallization of primitive basaltic magmas at crustal pressures and genesis of the calc-alkaline igneous suite: experimental evidence from St Vincent, Lesser Antilles arc Contrib. Mineral. Petrol., 2007, vol. 154, pp. 535-558</t>
  </si>
  <si>
    <t>Parat F., Holtz F., Rene M., Almeev R. Experimental constraints on ultrapotassic magmatism from the Bohemian Massif (durbachite series, Czech Republic) Contrib. Mineral. Petrol., 2010, vol. 159, pp. 331-347</t>
  </si>
  <si>
    <t>Lambart S., Laporte D., Schiano P. An experimental study of pyroxenite partial melts at 1 and 1.5 GPa: Implications for the major-element composition of Mid-Ocean Ridge Basalts Earth Planet. Sci. Lett., 2009, vol. 288, pp. 335-347</t>
  </si>
  <si>
    <t>Koepke J., Schoenborn S., Oelze M., Wittmann H., Feig S.T., Hellebrand E., et al Petrogenesis of crustal wehrlites in the Oman ophiolite: Experiments and natural rocks Geochem. Geophys. Geosyst., 2009, vol. 10, no. 10., 1-26 Q10002, doi:10.1029/2009GC002488</t>
  </si>
  <si>
    <t>Foley S.F., Yaxley G.M.,Rosenthal A. Buhre S.,Kiseeva E.S.,Rapp R.P.,Jacob D.E. The composition of near-solidus melts of peridotite in the presence of CO2 and H2O between 40 and 60 kbar Lithos, 2009, vol. 112S, pp. 274-283</t>
  </si>
  <si>
    <t>Whitaker M.L., Lindsley D.H., Whitaker J.M.K., Nekvasil H. Carbon is not required during crystallization to produce ferrobasalts/ferrodiorites (FTP rocks) Am. Mineral., 2007, vol., 92, pp. 1750-1755</t>
  </si>
  <si>
    <t>Boesenberg J.S., Hewins R.H. An experimental investigation into the metastable formation of phosphoran olivine and pyroxene Geochim. Cosmochim. Acta, 2010, vol. 74, pp. 1923-1941</t>
  </si>
  <si>
    <t>Holzheid A., Schmitz M.D., Grove T.L. Textural equilibria of iron sulfide liquids in partly molten silicate aggregates and their relevance to core formation scenarios J. Geophys. Res., 2000, vol. 105, no. B6, pp. 13555-13567.</t>
  </si>
  <si>
    <t>Veksler I.V., Dorfman A.M., Borisov A.A., Wirth R., Dingwell D.B. Liquid Immiscibility and the Evolution of Basaltic Magma J. Petrol., 2007, vol. 48, no. 11, pp. 2187-2210</t>
  </si>
  <si>
    <t>Pilet S., Ulmer P., Villiger S. Liquid line of descent of a basanitic liquid at 1.5 Gpa: constraints on the formation of metasomatic veins Contrib. Mineral. Petrol., 2010, vol. 159, pp. 621-643</t>
  </si>
  <si>
    <t>Falloon T.J., Danyushevsky L.V., Ariskin A., Green D.H., Ford C.E. The application of olivine geothermometry to infer crystallization temperatures of parental liquids: Implications for the temperature of MORB magmas Chem. Geol., 2007, vol. 241, pp. 207-233</t>
  </si>
  <si>
    <t>Grant K.J., Wood B.J. Experimental study of the incorporation of Li, Sc, Al and other trace elements into olivine Geochim. Cosmochim. Acta, 2010, vol. 74, pp. 2412-2428</t>
  </si>
  <si>
    <t>Monders A.G., Medard E., Grove T.L. Phase equilibrium investigations of the Adirondack class basalts from the Gusev plains, Gusev crater, Mars Meteorit. Planet. Sci., 2007, vol. 42, no. 1, pp. 131-148</t>
  </si>
  <si>
    <t>Filiberto J., Treiman A.H., Le L. Crystallization experiments on a Gusev Adirondack basalt composition Meteorit. Planet. Sci., 2008, vol. 43, no. 7, pp. 1137-1146</t>
  </si>
  <si>
    <t>Grove T.L., Chatterjee N., Parman S.W., Medard E. The influence of H2O on mantle wedge melting Earth Planet. Sci. Lett., 2006, vol. 249, pp. 74-89</t>
  </si>
  <si>
    <t>Ford R.L., Benedix G.K., McCoy T.J., Rushmer T. Partial melting of H6 ordinary chondrite Kernouve: Constraints on the effects of reducing conditions on oxidized compositions Meteorit. Planet. Sci., 2008, vol. 43, no. 8, pp. 1399-1414</t>
  </si>
  <si>
    <t>Arnout S., Guo M., Jung I.-H., Blanpain B., Wollants P. Experimental Determination of CaO–CrO–Cr2O3–MgO–SiO2 and Thermodynamic Modeling of the CrO–Cr2O3–MgO–SiO2 System J. Am. Ceram. Soc., 2009, vol. 92, no. 8, pp. 1831-1839</t>
  </si>
  <si>
    <t>Arnout S., Durinck D., Guo M., Blanpain B., Wollants P. Determination of CaO–SiO2–MgO–Al2O3–CrOx Liquidus J. Am. Ceram. Soc., 2008, vol. 91, no. 4, pp. 1237-1243</t>
  </si>
  <si>
    <t>O'Leary J.A., Gaetani G.A., Hauri E.H. The effect of tetrahedral Al3+ on the partitioning of water between clinopyroxene and silicate melt Earth Planet. Sci. Lett., 2010, vol. 297, pp. 111-120</t>
  </si>
  <si>
    <t>Tuff J., O'Neill H.St.C. The effect of sulfur on the partitioning of Ni and other  first-row transition elements between olivine and silicate melt Geochim. Cosmochim. Acta 2010, vol. 74, pp. 6180-6205</t>
  </si>
  <si>
    <t>Brey G.P., Bulatov V.K., Girnis A.V. Melting of K-rich carbonated peridotite at 6–10 GPa and the stability of K-phases in the upper mantle Chem. Geol., 2011, vol. 281, pp. 333-342</t>
  </si>
  <si>
    <t>Feig S.T., Koepke J., Snow J.E. Effect of oxygen fugacity and water on phase equilibria of a hydrous tholeiitic basalt Contrib. Mineral. Petrol., 2010, vol. 160, pp. 551-568</t>
  </si>
  <si>
    <t>Chalot-Prat F., Falloon T.J., Green D.H., Hibberson W.O. An Experimental Study of Liquid Compositions in Equilibrium with Plagioclase Spinel Lherzolite at Low Pressures (0·75 GPa) J. Petrol., 2010, vol. 51, no. 11, pp. 2349-2376</t>
  </si>
  <si>
    <t>France L., Koepke J., Ildefonse B., Cichy S.B., Deschamps F. Hydrous partial melting in the sheeted dike complex at fast spreading ridges:  experimental and natural observations Contrib. Mineral. Petrol., 2010, vol. 160, pp. 683-704</t>
  </si>
  <si>
    <t>Лапин И.В., Луканин О.А., Кадик А.А. Изменение химического состава минералов и остаточных расплавов в процессе кристаллизации исландских базальтов при различных окислительно-восстановительных условиях (по экспериментальным данным) Геохимия, 1990, N 12, с. 1679-1708</t>
  </si>
  <si>
    <t>Wang W., Takahashi E. Subsolidus and melting experiments of K-doped peridotite KLB-1 to 27 GPa: Its geophysical and geochemical implications J. Geophys. Res., 2000, vol. 105, no. B2, pp. 2855-2868</t>
  </si>
  <si>
    <t>Parman S.W., Grove T.L., Kelley K.A., Plank T. Along-Arc Variations in the Pre-Eruptive H2O Contents of Mariana Arc Magmas Inferred from Fractionation Paths J. Petrol., 2011, vol. 52, no. 2, pp. 257-278</t>
  </si>
  <si>
    <t>van Kan Parker M., Mason P.R.D., van Westrenen W. Experimental study of trace element partitioning between lunar orthopyroxene and anhydrous silicate melt: Effects of lithium and iron Chem. Geol., 2011, v. 285, pp. 1-14</t>
  </si>
  <si>
    <t>Davis F.A., Hirschmann M.M., Humayun M. The composition of the incipient partial melt of garnet peridotite at 3 GPa and the origin of OIB Earth Planet. Sci. Lett., 2011, vol. 308, pp. 380-390</t>
  </si>
  <si>
    <t>Weaver S.L., Wallace P.J., Johnston A.D. A comparative study of continental vs. intraoceanic arc mantle melting: Experimentally determined phase relations of hydrous primitive melts Earth Planet. Sci. Lett., 2011, vol. 308, pp. 97-106</t>
  </si>
  <si>
    <t>Matzen A.K., Baker M.B., Beckett J.R., Stolper E.M. Fe-Mg Partitioning between Olivine and High-magnesian Melts and the Nature of Hawaiian Parental Liquids J. Petrol., 2011, vol. 52, no. 7-8, pp. 1243-1263</t>
  </si>
  <si>
    <t>Safonov O.G., Kamenetsky V.S., Perchuk L.L. Links between Carbonatite and Kimberlite Melts in Chloride-Carbonate-Silicate Systems: Experiments and Application to Natural Assemblages J. Petrol., 2011, vol. 52, no. 7-8, pp. 1307-1331</t>
  </si>
  <si>
    <t>Girnis A.V., Bulatov V.K., Brey G.P. Formation of primary kimberlite melts – Constraints from experiments at 6–12 GPa and variable CO2/H2O Lithos, 2011, vol. 127, pp. 401-413</t>
  </si>
  <si>
    <t>Coldwell B., Adam J., Rushmer T., Macpherson C.G. Evolution of the East Philippine Arc: experimental constraints on magmatic phase relations and adakitic melt formation Contrib. Mineral. Petrol., 2011, vol. 162, pp. 835-848</t>
  </si>
  <si>
    <t>Krawczynski M.J., Grove T.L. Experimental investigation of the influence of oxygen fugacity on the source depths for high titanium lunar ultramafic magmas Geochim. Cosmochim. Acta, 2012, vol. 79, pp. 1-19</t>
  </si>
  <si>
    <t>Keshav S., Gudfinnsson G.H., Presnall D.C. Melting Phase Relations of Simplified Carbonated Peridotite at 12-26 GPa in the Systems CaO-MgO-SiO2-CO2 and CaO-MgO-Al2O3-SiO2-CO2: Highly Calcic Magmas in the Transition Zone of the Earth J. Petrol., 2011, vol. 52, no. 11, pp. 2265-2291</t>
  </si>
  <si>
    <t>Dann J.C., Holzheid A.H., Grove T.L., McSween Jr. H.Y. Phase equilibria of the Shergotty meteorite: Constraints on pre-eruptive water contents of martian magmas and fractional crystallization under hydrous  conditions Meteorit. Planet. Sci., 2001, vol. 36, pp. 793-806</t>
  </si>
  <si>
    <t>Tenner T.J., Hirschmann M.M., Withers A.C., Ardia P. H2O storage capacity of olivine and low-Ca pyroxene from 10 to 13 GPa: consequences for dehydration melting above the transition zone Contrib. Mineral. Petrol., 2012, vol. 163, pp. 297-316</t>
  </si>
  <si>
    <t>Lambart S., Laporte D., Provost A., Schiano P. Fate of Pyroxenite-derived Melts in the Peridotitic Mantle: Thermodynamic and Experimental Constraints J. Petrol., 2012, vol. 53, no. 3, pp. 451-476</t>
  </si>
  <si>
    <t>Weber R.M., Wallace P.J., Johnston A.D. Experimental insights into the formation of high-Mg basaltic andesites in the trans-Mexican volcanic belt Contrib. Mineral. Petrol., 2012, vol. 163, pp. 825-840</t>
  </si>
  <si>
    <t>Tenner T.J., Hirschmann M.M., Humayun M. The effect of H2O on partial melting of garnet peridotite at 3.5 GPa Geochem. Geophys. Geosyst., 2012, vol. 13, no. 3, pp. 1-28</t>
  </si>
  <si>
    <t>Dalou C., Koga K.T., Shimizu N., Boulon J., Devidal J.-L. Experimental determination of F and Cl partitioning between lherzolite and basaltic melt Contrib. Mineral. Petrol., 2012, vol. 163, pp. 591-609</t>
  </si>
  <si>
    <t>Balta J.B., Asimow P.D., Mosenfelder J.L. Hydrous, Low-carbon Melting of Garnet Peridotite J. Petrol., 2011, vol. 52, no. 11, pp. 2079-2115</t>
  </si>
  <si>
    <t>Stagno V., Frost D.J. Carbon speciation in the asthenosphere: Experimental measurements of the redox conditions at which carbonate-bearing melts coexist with graphite or diamond in peridotite assemblages Earth Planet. Sci. Lett., 2010, vol. 300, pp. 72-84</t>
  </si>
  <si>
    <t>Le Roux V., Dasgupta R., Lee C.-T.A. Mineralogical heterogeneities in the Earth's mantle: Constraints from Mn, Co, Ni and Zn partitioning during partial melting Earth Panet. Sci. Lett., 2011, vol. 307, pp. 395-408</t>
  </si>
  <si>
    <t>Beyer C., Klemme S., Wiedenbeck M., Stracke A., Vollmer C. Fluorine in nominally fluorine-free mantle minerals: Experimental partitioning of F between olivine, orthopyroxene and silicate melts with implications for magmatic processes Earth Planet. Sci. Lett., 2012, vol. 337-338, pp. 1-9</t>
  </si>
  <si>
    <t>Fellows S.A., Canil D. Experimental study of the partitioning of Cu during partial melting of Earth’s mantle Earth Planet. Sci. Lett., 2012, vol. 337-338, pp. 133-143</t>
  </si>
  <si>
    <t>Martin L.H.J., Schmidt M.W., Mattsson H.B., Ulmer P., Hametner K., Gunther D. Element partitioning between immiscible carbonatite–kamafugite melts with application to the Italian ultrapotassic suite Chem. Geol., 2012, vol. 320-321, pp. 96-112</t>
  </si>
  <si>
    <t>Krawczynski M.J. Grove T.L., Behrens H. Amphibole stability in primitive arc magmas: effects of temperature, H2O content, and oxygen fugacity Contrib. Mineral. Petrol., 2012, vol. 164, pp. 317-339</t>
  </si>
  <si>
    <t>Charlier B., Grove T.L. Experiments on liquid immiscibility along tholeiitic liquid lines of descent Contrib. Mineral. Petrol., 2012, vol. 164, pp. 27-44</t>
  </si>
  <si>
    <t>Almeev R.R., Bolte T., Nash B.P., Holtz F., Erdmann M., Cathey H.E. High-temperature, low-H2O Silicic Magmas of the Yellowstone Hotspot: an Experimental Study of Rhyolite from the Bruneau-Jarbidge Eruptive Center, Central Snake River Plain, USA J. Petrol., 2012, vol. 53, no. 9, pp. 1837-1866</t>
  </si>
  <si>
    <t>Corgne A., Armstrong L.S., Keshav S., Fei Y., McDonough W.F., Minarik W.G., Moreno K. Trace element partitioning between majoritic garnet and silicate melt at 10–17 GPa: Implications for deep mantle processes Lithos, 2012, vol. 148, pp. 128-141</t>
  </si>
  <si>
    <t>Imai T., Takahashi E., Suzuki T., Hirata T. Element partitioning between olivine and melt up to 10 GPa: Implications for the effect of pressure Phys. Earth. Planet. Int., 2012, vol. 212-213, pp. 64-75</t>
  </si>
  <si>
    <t>Funk S.P., Luth R.W. An experimental study of a minette from the Milk River area, southern Alberta, Canada Contrib. Mineral. Petrol., 2012, vol. 164, pp. 999-1009</t>
  </si>
  <si>
    <t>Mallik A., Dasgupta R. Reaction between MORB-eclogite derived melts and fertile peridotite and generation of ocean island basalts Earth Planet. Sci. Lett., 2012, vol. 329-330, pp. 97-108</t>
  </si>
  <si>
    <t>Barr J.A., Grove T.L. Experimental petrology of the Apollo 15 group A green glasses: Melting primordial lunar mantle and magma ocean cumulate assimilation Geochim. Cosmochim. Acta, 2013, v. 106, pp. 216-230</t>
  </si>
  <si>
    <t>Girnis A.V., Bulatov V.K., Brey G.P., Gerdes A., Hofer H.E. Trace element partitioning between mantle minerals and silico-carbonate melts at 6–12 GPa and applications to mantle metasomatism and kimberlite genesis Lithos, 2013, vol. 160-161, pp. 183-200</t>
  </si>
  <si>
    <t>Charlier B., Grove T.L., Zuber M.T. Phase equilibria of ultramafic compositions on Mercury and the origin of the compositional dichotomy Earth Planet. Sci. Lett., 2013, vol. 363, pp. 50-60</t>
  </si>
  <si>
    <t>Lambart S., Laporte D., Schiano P. Markers of the pyroxenite contribution in the major-element compositions of oceanic basalts: Review of the experimental constraints Lithos, 2013, vol. 160-161, pp. 14-36</t>
  </si>
  <si>
    <t>Giehl C., Marks M., Nowak M. Phase relations and liquid lines of descent of an iron-rich peralkaline phonolitic melt: an experimental study Contrib. Mineral. Petrol., 2013, vol. 165, pp. 283-304</t>
  </si>
  <si>
    <t>Dasgupta R., Mallik A., Tsuno K., Withers A.C., Hirth G., Hirschmann M.M. Carbon-dioxide-rich silicate melt in the Earth’s upper mantle Nature, 2013, vol. 493, pp. 211-215</t>
  </si>
  <si>
    <t>Mallmann G., O'Neill H.St.C. Calibration of an EmpiricalThermometer and Oxybarometer based on the Partitioning of Sc, Y and V between Olivine and Silicate Melt J. Petrol., 2013, vol. 54, no. 5, pp. 933-949</t>
  </si>
  <si>
    <t>Dygert N., Liang Y., Hess P. The importance of melt TiO2 in affecting major and trace element partitioning between Fe–Ti oxides and lunar picritic glass melts Geochim. Cosmochim. Acta, 2013, vol. 106, pp. 134-151</t>
  </si>
  <si>
    <t>Moussallam Y., Oppenheimer C., Scaillet B., Kyle P.R. Experimental Phase-equilibrium Constraints on the Phonolite Magmatic System of Erebus Volcano, Antarctica J. Petrol., 2013, vol. 54, no. 7, pp. 1285-1307</t>
  </si>
  <si>
    <t>Blatter D.L., Sisson T.W., Hankins W.B. Crystallization of oxidized, moderately hydrous arc basalt at mid to lower-crustal pressures: implications for andesite genesis Contrib. Mineral. Petrol., 2013, vol. 166, pp. 861-886</t>
  </si>
  <si>
    <t>Grove T.L., Holbig E.S., Barr J.A., Till C.B., Krawczynski M.J. Melts of garnet lherzolite: experiments, models and comparison to melts of pyroxenite and carbonated lherzolite Contrib. Mineral. Petrol., 2013, vol. 166, pp. 887-910</t>
  </si>
  <si>
    <t>Till C.B., Grove T.L., Krawczynski M.J. A melting model for variably depleted and enriched lherzolite in the plagioclase and spinel stability fields J. Geophys. Res., 2012, vol. 117, B06206, doi:10.1029/2011JB009044</t>
  </si>
  <si>
    <t>Weaver S.L., Wallace P.J., Johnston A.D. Experimental constraints on the origins of primitive potassic lavas from the Trans-Mexican Volcanic Belt Contrib. Mineral. Petrol., 2013, vol. 166, pp. 825-843</t>
  </si>
  <si>
    <t>Davis F.A., Hirschmann M.M. The effects of K2O on the compositions of near-solidus melts of garnet peridotite at 3 GPa and the origin of basalts from enriched mantle Contrib. Mineral. Petrol., 2013, vol. 166, pp. 1029-1046</t>
  </si>
  <si>
    <t>Keshav S., Gudfinnsson G.H. Silicate liquid-carbonatite liquid transition along the melting curve of model, vapor-saturated peridotite in the system CaO-MgO-Al2O3-SiO2-CO2 from 1.1 to 2 Gpa J. Geophys. Res., 2013, vol. 118, pp. 3341-3353.</t>
  </si>
  <si>
    <t>Filiberto J., Musselwhite D.S., Gross J., Burgess K., Le L., Allan H. Treiman A.H. Experimental petrology, crystallization history, and parental magma characteristics of olivine-phyric shergottite NWA 1068: Implications for the petrogenesis of ‘‘enriched’’ olivine-phyric shergottites Meteoritics Planet. Sci., 2010, vol. 45, no. 8, pp. 1258-1270</t>
  </si>
  <si>
    <t>Mibe K., Orihashi Y., Nakai S., Fujii T. Element partitioning between transition-zone minerals and ultramafic melt under hydrous conditions Geophys. Res. Lett., 2006, vol. 33, L16307, doi:10.1029/2006GL026999</t>
  </si>
  <si>
    <t>Holbig E.S., Grove T.L. Mantle melting beneath the Tibetan Plateau: Experimental constraints on ultrapotassic magmatism J. Geophys. Res., 2008, vol. 113, B04210, doi:10.1029/2007JB005149</t>
  </si>
  <si>
    <t>Filiberto J., Jackson C., Le L., Treiman A.H. Partitioning of Ni between olivine and an iron-rich basalt: Experiments, partition models, and planetary implications Am. Mineral., 2009, vol. 94, pp. 256-261</t>
  </si>
  <si>
    <t>Asahara Y., Ohtani E., Suzuki A. Melting relations of hydrous and dry mantle compositions and the genesis of komatiites Geophys. Res. Lett., 1998, vol. 25, no. 12, pp. 2201-2204</t>
  </si>
  <si>
    <t>Chalot-Prat F., Falloon T.J., Green D.H., Hibberson W.O. Melting of plagioclase + spinel lherzolite at low pressures (0.5 GPa): An experimental approach to the evolution of basaltic melt during mantle refertilisation at shallow depths Lithos, 2013, vol. 172-173, pp. 61-80</t>
  </si>
  <si>
    <t>Davis F.A., Humayun M., Hirschmann M.M., Cooper R.S. Experimentally determined mineral/melt partitioning of first-row transition elements (FRTE) during partial melting of peridotite at 3 GPa Geochim. Cosmochim. Acta, 2013, vol. 104, pp. 232-260</t>
  </si>
  <si>
    <t>Almeev R.R., Holtz F., Ariskin A.A., Kimura J.-I. Storage conditions of Bezymianny Volcano parental magmas: results of phase equilibria experiments at 100 and 700 MPa Cintrib. Mineral. Petrol., 2013, vol. 166, pp. 1389-1414</t>
  </si>
  <si>
    <t>Kohut E.J., Nielsen R.L. Low-pressure phase equilibria of anhydrous anorthite-bearing mafic magmas Geochem. Geophys. Geosyst., 2003, vol. 4, no. 7, 1057, doi:10.1029/2002GC000451</t>
  </si>
  <si>
    <t>Mallik A., Dasgupta R. Reactive Infiltration of MORB-Eclogite-Derived Carbonated Silicate Melt into Fertile Peridotite at 3 GPa and Genesis of Alkalic Magmas J. Petrology, 2013, vol. 54, no. 11, pp. 2267-2300</t>
  </si>
  <si>
    <t>Litasov K, Ohtani E. Hydrous solidus of CMAS-pyrolite and melting of mantle plumes at the bottom of the upper mantle Geophys. Res. Lett., 2003, vol. 30, no. 22, 2143, 10.1029/2003GL018318, 2003</t>
  </si>
  <si>
    <t>Salters V.J.M., Longhi J.E., Bizimis M. Near mantle solidus trace element partitioning at pressures up to 3.4 GPa Geochem. Geophys. Geosyst., 2002, vol. 3, no. 7, 10.1029/2001GC000148</t>
  </si>
  <si>
    <t>Filiberto J., Wood J., Dasgupta R., Shimizu N., Le L., Treiman A.H. Effect of fluorine on near-liquidus phase equilibria of an Fe–Mg rich basalt Chem. Geol., 2012, vol. 312-313, pp. 118-126</t>
  </si>
  <si>
    <t>Liu X., Xiong X., Audetat A., Li Y., Song M., Li L., Sun W., Ding X. Partitioning of copper between olivine, orthopyroxene, clinopyroxene, spinel, garnet and silicate melts at upper mantle conditions Geochim. Cosmochim. Acta, 2014, vol. 125, pp. 1-22</t>
  </si>
  <si>
    <t>Dasgupta S., Gupta A.K. The forsterite–diopside–silica system at 7 GPa and its significance in the melting behavior of the mantle Can. Mineral., 2012, vol. 50, pp. 1243-1253</t>
  </si>
  <si>
    <t>Gardner-Vandy K.G., Lauretta D.S., McCoy T.J. A petrologic, thermodynamic and experimental study of brachinites: Partial melt residues of an R chondrite-like precursor Geochim. Cosmochim. Acta, 2013, vol. 122, pp. 36-57</t>
  </si>
  <si>
    <t>Matzen A.K., Baker M.B., Beckett J.R., Stolper E.M. The Temperature and Pressure Dependence of Nickel Partitioning between Olivine and Silicate Melt J. Petrol., 2013, vol. 54, no. 12, pp. 2521-2545</t>
  </si>
  <si>
    <t>Shejwalkar A., Coogan L.A. Experimental calibration of the roles of temperature and composition in the Ca-in-olivine geothermometer at 0.1 MPa Lithos, 2013, vol. 177, pp. 54-60</t>
  </si>
  <si>
    <t>Stamper C.C., Melekhova E., Blundy J.D., Arculus R.J., Humphreys M.C.S., Brooker R.A. Oxidised phase relations of a primitive basalt from Grenada, Lesser Antilles Contrib. Mineral. Petrol., 2014, vol. 167, 954 (pp. 1-20)</t>
  </si>
  <si>
    <t>Ghosh S., Litasov K., Ohtani E. Phase relations and melting of carbonated peridotite between 10 and 20 GPa: a proxy for alkali- and CO2-rich silicate melts in the deep mantle Contrib. Mineral. Petrol., 2014, vol. 167, pp. 964(1-23)</t>
  </si>
  <si>
    <t>Rapp J.F.,  Draper D.S., and Mercer C.M. Anhydrous liquid line of descent of Yamato-980459 and evolution of Martian parental magmas Meteorit. Planet. Sci., 2013, vol. 48, no. 10, pp. 1780-1799</t>
  </si>
  <si>
    <t>Giehl C., Marks M.A.W., Nowak M. An experimental study on the influence of fluorine and chlorine on phase relations in peralkaline phonolitic melts Contrib. Mineral. Petrol., 2014, vol. 167, 977 (1-21)</t>
  </si>
  <si>
    <t>Sorbadere F., Medard E., Laporte D., Schiano P. Experimental melting of hydrous peridotite–pyroxenite mixed sources: Constraints on the genesis of silica-undersaturated magmas beneath volcanic arcs Earth Planet. Sci. Lett., 2013, vol. 384, pp. 42-56</t>
  </si>
  <si>
    <t>Litasov K.D., Ohtani E. Phase relations in the peridotite–carbonate–chloride system at 7.0–16.5 GPa and the role of chlorides in the origin of kimberlite and diamond Chem. Geol., 2009, vol. 262, pp. 29-41</t>
  </si>
  <si>
    <t>Condamine P., Medard E. Experimental melting of phlogopite-bearing mantle at 1 GPa: Implications for potassic magmatism Earth Planet. Sci. Lett., 2014, vol. 397, pp. 80-92</t>
  </si>
  <si>
    <t>Stanley B.D., Hirschmann M.M., Withers A.C. Solubility of C-O-H volatiles in graphite-saturated martian basalts Geochim. Cosmochim. Acta, 2014, vol. 129, pp. 54-76</t>
  </si>
  <si>
    <t>Papike J.J., Burger P.V., Bell A.S., Le L., Shearer C.K., Sutton S.R., Jones J., Newville M. Developing vanadium valence state oxybarometers (spinel-melt, olivine-melt, spinel-olivine) and V/(Cr+Al) partitioning (spinel-melt) for martian olivine-phyric basalts Am. Mineral., 2013, vol. 98, pp. 2193-2196</t>
  </si>
  <si>
    <t>Pommier A., GroveT.L., Charlier B. Water storage and early hydrous melting of the Martian mantle Earth Planet. Sci. Lett., 2012, vol. 333-334, pp. 272-281</t>
  </si>
  <si>
    <t>Laubier M., Grove T.L., Langmuir C.H. Trace element mineral/melt partitioning for basaltic and basaltic andesitic melts: An experimental and laser ICP-MS study with application to the oxidation state of mantle source regions Earth Planet. Sci. Lett., 2014, vol. 392, pp. 265-278</t>
  </si>
  <si>
    <t>Sokol A.G., Kupriyanov I.N., Palyanov Yu.N., Kruk A.N., Sobolev N.V. Melting experiments on the Udachnaya kimberlite at 6.3–7.5 GPa: Implications for the role of H2O in magma generation and formation of hydrous olivine Geochim. Cosmochim. Acta, 2013, vol. 101, pp. 133-155</t>
  </si>
  <si>
    <t>Sokol A.G., Kupriyanov I.N., Palyanov Yu.N. Partitioning of H2O between olivine and carbonate–silicate melts at 6.3 GPa and 1400?C: Implications for kimberlite formation Earth Planet. Sci. Lett., 2013, vol. 383, pp. 58-67</t>
  </si>
  <si>
    <t>Nandedkar R.H., Ulmer P., Muntener O. Fractional crystallization of primitive, hydrous arc magmas: an experimental study at 0.7 GPa Contrib. Mineral. Petrol., 2014, vol. 167, 1015 (1-27)</t>
  </si>
  <si>
    <t>Martin A.M., Righter K. Melting of clinopyroxene + magnesite in iron-bearing planetary mantles and implications for the Earth and Mars Contrib. Mineral. Petrol., 2013, vol. 166, pp. 1067-1098</t>
  </si>
  <si>
    <t>Le Pioufle A., Canil D. Iron in monticellite as an oxygen barometer for kimberlite magmas Contrib. Mineral. Petrol., 2012, vol. 163, pp. 1033-1046</t>
  </si>
  <si>
    <t>Grant T.B., Kohn S.C. Phosphorus partitioning between olivine and melt: An experimental study in the system Mg2SiO4-Ca2Al2Si2O9-NaAlSi3O8-Mg3(PO4)2 Am. Mineral., 2013, vol. 98, pp. 1860-1869</t>
  </si>
  <si>
    <t>Filiberto J., Dasgupta R., Gross J., Treiman A.H. Effect of chlorine on near-liquidus phase equilibria of an Fe–Mg-rich tholeiitic basalt Contrib. Mineral. Petrol., 2014, vol. 167, 1027 (1-13)</t>
  </si>
  <si>
    <t>Keshav S., Gudfinnsson G.H. Melting phase equilibria of model carbonated peridotite from 8 to 12 GPa in the system CaO-MgO-Al2O3-SiO2-CO2 and kimberlitic liquids in the Earth’s upper mantle Am. Mineral., 2014, vol. 99, pp. 1119-1126</t>
  </si>
  <si>
    <t>Moore K.R. Experimental study in the Na2O–CaO–MgO–Al2O3–SiO2–CO2 system at 3 GPa: the effect of sodium on mantle melting to carbonate-rich liquids and implications for the petrogenesis of silicocarbonatites Mineral. Mag., 2012, vol. 76, no. 2, pp. 285-309</t>
  </si>
  <si>
    <t>Bolfan-Casanova N., Keppler H., Rubie D.C. Water partitioning between nominally anhydrous minerals in the MgO-SiO2-H2O system up to 24 GPa: implications for the distribution of water in the Earth's mantle Earth Planet. Sci. Lett., 2000, vol. 182, pp. 209-221</t>
  </si>
  <si>
    <t>Parat F., Streck M.J., Holtz F., Almeev R. Experimental study into the petrogenesis of crystal?rich basaltic to andesitic magmas at Arenal volcano Contrib. Mineral. Petrol., 2014, vol. 168, 1040 (1-18)</t>
  </si>
  <si>
    <t>Righter K., Humayun M., Campbell A.J., Danielson L., Hill D., Drake M.J. Experimental studies of metal–silicate partitioning of Sb: Implications for the terrestrial and lunar mantles Geochim. Cosmochim. Acta, 2009, vol. 73, pp. 1487-1504</t>
  </si>
  <si>
    <t>Klemme S. Experimental constraints on the evolution of iron and phosphorus-rich melts: experiments in the system CaO-MgO-Fe2O3-P2O5-SiO2-H2O-CO2 J. Mineral. Petrol. Sci., 2010, vol. 105, pp. 1-8</t>
  </si>
  <si>
    <t>Laporte D., Lambart S., Schiano P., Ottolini L. Experimental derivation of nepheline syenite and phonolite liquids by partial melting of upper mantle peridotites Earth Planet. Sci. Lett., 2014, vol. 404, pp. 319-331</t>
  </si>
  <si>
    <t>Fonseca R.O.C., Mallmann G., Sprung P., Sommer J.E., Heuser A., Speelmanns I.M., Blanchard H. Redox controls on tungsten and uranium crystal/silicate melt partitioning and implications for the U/W and Th/W ratio of the lunar mantle Earth Planet. Sci. Lett., 2014, vol. 404, pp. 1-13</t>
  </si>
  <si>
    <t>Mandler B.E., Donnelly-Nolan J.M., Grove T.L. Straddling the tholeiitic/calc-alkaline transition: the effects of modest amounts of water on magmatic differentiation at Newberry Volcano, Oregon Contrib. Mineral. Petrol., 2014, vol. 168: 1066 (pp. 1-25)</t>
  </si>
  <si>
    <t>Novella D., Keshav S., Gudfinnsson G.H., Ghosh S. Melting phase relations of model carbonated peridotite from 2 to 3 GPa in the system CaO-MgO-Al2O3-SiO2-CO2 and further indication of possible unmixing _x000D_
between carbonatite and silicate liquids J. Geophys. Res. Solid Earth, 2014, vol. 119, pp. 2780-2800</t>
  </si>
  <si>
    <t>Pichavant M., Scaillet B., Pommier A., Iacono-Marziano G., Cioni R. Nature and Evolution of Primitive Vesuvius Magmas: an Experimental Study J. Petrol., 2014, vol. 55, no. 11, pp. 2281-2310</t>
  </si>
  <si>
    <t>Novella D., Frost D.J. The Composition of Hydrous Partial Melts of Garnet Peridotite at 6 GPa: Implications for the Origin of Group II Kimberlites J. Petrol., 2014, vol. 55, no. 11, pp. 2097-2124</t>
  </si>
  <si>
    <t>Funk S.P., Luth R.W. Melting phase relations of a mica–clinopyroxenite from the Milk River area, southern Alberta, Canada Contrib. Mineral. Petrol., 2013, vol. 166, pp. 393-409</t>
  </si>
  <si>
    <t>Gross J., Isaacson P.J., Treiman A.H., Le L., Gorman J.K. Spinel-rich lithologies in the lunar highland crust: Linking lunar samples with  crystallization experiments and remote sensing Am. Mineral., 2014, vol. 99, pp. 1849-1859</t>
  </si>
  <si>
    <t>Sokol A.G., Kruk A.N., Palyanov Yu.N. The role of water in generation of group II kimberlite magmas: Constraints from multiple saturation experiments Am. Mineral., 2014, vol. 99, pp. 2292-2302</t>
  </si>
  <si>
    <t>Prissel T.C., Parman S.W., Jackson C.R.M., Rutherford M.J., Hess P.C., Head J.W., Cheek L., Dhingra D., Pieters C.M. Pink Moon: The petrogenesis of pink spinel anorthosites and implications concerning Mg-suite magmatism Earth Planet. Sci. Lett., 2014, vol. 403, pp. 144-156</t>
  </si>
  <si>
    <t>Elardo S.M., Draper D.S., Shearer Jr. C.K. Lunar Magma Ocean crystallization revisited: Bulk composition, early cumulate mineralogy, and the source regions of the highlands Mg-suite Geochim. Cosmochim. Acta, 2011, vol. 75, pp. 3024-3045</t>
  </si>
  <si>
    <t>Rosenthal A., Hauri E.M., Hirschmann M.M. Experimental determination of C, F, and H partitioning between mantle minerals and carbonated basalt, CO2/Ba and CO2/Nb systematics of partial melting, and the CO2 contents of basaltic source regions Earth Planet. Sci. Lett., 2015, vol. 412, pp. 77-87</t>
  </si>
  <si>
    <t>Melekhova E., Blundy J., Robertson R., Humphreys M.C.S. Experimental Evidence for Polybaric Differentiation of Primitive Arc Basalt beneath St. Vincent, Lesser Antilles J. Petrol., 2015, vol. 56, no. 1, pp. 161-192</t>
  </si>
  <si>
    <t>Sharp M., Righter K., Walker R.J. Estimation of trace element concentrations in the lunar magma ocean using mineral- and metal-silicate melt partition coefficients Meteorit. Planet. Sci., 2015, vol. 50, no. 4, pp. 733-758</t>
  </si>
  <si>
    <t>Dalou C., Koga K.T., Le Voyer M., Shimizu N. Contrasting partition behavior of F and Cl during hydrous mantle melting: implications for Cl/F signature in arc magmas Progr. Earth. Planet. Sci., 2014, 1: 26 (1-17)</t>
  </si>
  <si>
    <t>Shahar A., Hillgren V.J., Horan M.F., Mesa-Garcia J., Kaufman L.A., Mock T.D. Sulfur-controlled iron isotope fractionation experiments of core formation in planetary bodies Geochim. Cosmochim. Acta, 2015, vol. 150, pp. 253-264</t>
  </si>
  <si>
    <t>Usui T., Jones J.H., Mittlefehldt D.W. A partial melting study of an ordinary (H) chondrite composition with application to the unique achondrite Graves Nunataks 06128 and 06129 Meteorit. Planet. Sci., 2015, vol. 50, no. 4, pp. 759-781</t>
  </si>
  <si>
    <t>Mallik A., Nelson J., Dasgupta R. Partial melting of fertile peridotite fluxed by hydrous rhyolitic melt at 2–3 GPa: implications for mantle wedge hybridization by sediment melt and generation of ultrapotassic magmas in convergent margins Contrib. Mineral. Petrol., 2015, vol. 169, 48 (1-24)</t>
  </si>
  <si>
    <t>Erdmann M., Fischer L.A., France L., Zhang C., Godard M., Koepke J. Anatexis at the roof of an oceanic magma chamber at IODP Site 1256 (equatorial Pacific): an experimental study Contrib. Mineral. Petrol., 2015, vol. 169, 39 (1-28)</t>
  </si>
  <si>
    <t>Elardo S.M., Shearer C.K., Vander Kaaden K.E., McCubbin F.M., Bell A.S. Petrogenesis of primitive and evolved basalts in a cooling Moon: Experimental constraints from the youngest known lunar magmas Earth Planet. Sci. Lett., 2015, vol. 422, pp. 126-137</t>
  </si>
  <si>
    <t>Collinet M., Medard E., Charlier B., Vander Auwera J., Grove T.L. Melting of the primitive martian mantle at 0.5–2.2 GPa and the origin of basalts and alkaline rocks on Mars Earth Planet. Sci. Lett., 2015, vol. 427, pp. 83-94</t>
  </si>
  <si>
    <t>Joachim B., Pawley A., Lyon I.C., Marquardt K., Henkel T., Clay P.L., Ruzie L., Burgess R., Ballentine C.J. Experimental partitioning of F and Cl between olivine, orthopyroxene and silicate melt at Earth's mantle conditions Chem. Geol., 2015, vol. 416, pp. 65-78</t>
  </si>
  <si>
    <t>Liu X., Xiong X., Audetat A., Li Y. Partitioning of Cu between ma?c minerals, Fe–Ti oxides and intermediate to felsic melts Geochim. Cosmochim. Acta, 2015, vol. 151, pp. 86-102</t>
  </si>
  <si>
    <t>Odling N.W.A The role of sulphur in upper mantle processes. Ph.D. Thes., University of Tasmania, Hobart, 1989.</t>
  </si>
  <si>
    <t>Mitchell A.L., Grove T.L. Melting the hydrous, subarc mantle: the origin of primitive andesites Contrib. Mineral. Petrol., 2015, vol. 170, 13 (1-23)</t>
  </si>
  <si>
    <t>Brown S.M., Grove T.L. Origin of the Apollo 14, 15, and 17 yellow ultramafic glasses by mixing of deep cumulate remelts Geochim. Cosmochim. Acta, 2015, vol. 171, pp. 201-215</t>
  </si>
  <si>
    <t>Sokol A.G., Khokhryakov A.F., Palyanov Yu.N. Composition of primary kimberlite magma: constraints from melting and diamond dissolution experiments Contrib. Mineral. Petrol., 2015, vol. 170, 26 (1-18)</t>
  </si>
  <si>
    <t>Vander Kaaden K.E., McCubbin F.M. The origin of boninites on Mercury: An experimental study of the northern volcanic plains lavas Geochim. Cosmochim. Acta, 2016, vol. 173, pp. 246-263</t>
  </si>
  <si>
    <t>Leuthold J., Blundy J.D., Brooker R.A. Experimental petrology constraints on the recycling of mafic cumulate: a focus on Cr?spinel from the Rum Eastern Layered Intrusion, Scotland Contrib. Mineral. Petrol., 2015, vol. 170, 12 (1-27)</t>
  </si>
  <si>
    <t>Kinzler R.J., Grove T.L. Primary magmas of mid-ocean ridge basalts. 1. Experiments and methods. J. Geophys. Res., 1992, vol. 97, no. B5, pp. 6885-6906.</t>
  </si>
  <si>
    <t>Namur O., Collinet M., Charlier B., Grove T.L., Holtz F., McCammon C. Melting processes and mantle sources of lavas on Mercury Earth Planet. Sci. Lett., 2016, vol. 439, pp. 117-128</t>
  </si>
  <si>
    <t>Iacovino K., Oppenheimer C., Scaillet B., Kyle P. Storage and Evolution of Mafic and Intermediate Alkaline Magmas beneath Ross Island, Antarctica J. Petrol., 2016, vol. 57, no. 1, pp.93-118</t>
  </si>
  <si>
    <t>Sokol A.G., Kruk A.N., Chebotarev D.A., Palyanov Y.N. Carbonatite melt–peridotite interaction at 5.5–7.0 GPa: Implications for metasomatism in lithospheric mantle Lithos, 2016, vol. 248-251, pp. 66-79</t>
  </si>
  <si>
    <t>Baasner A., Medard E., Laporte D., Hoffer G. Partial melting of garnet lherzolite with water and carbon dioxide at 3 GPa using a new melt extraction technique: implications for intraplate magmatism Contrib. Mineral. Petrol., 2016, vol. 171, 45 (1-23)</t>
  </si>
  <si>
    <t>Husen A., Almeev R.R., Holtz F. The Effect of H2O and Pressure on Multiple Saturation and Liquid Lines of Descent in Basalt from the Shatsky Rise J. Petrol., 2016, vol. 57, no. 2, pp.309-344</t>
  </si>
  <si>
    <t>Sossi P.A., O'Neill H.St.C. Liquidus temperatures of komatiites and the effect of cooling rate on element partitioning between olivine and komatiitic melt Contrib. Mineral. Petrol., 2016, vol. 171, 49 (1-25)</t>
  </si>
  <si>
    <t>Sharygin I.S., Litasov K.D., Shatskiy A., Golovin A.V., Ohtani E., Pokhilenko N.P. Melting phase relations of the Udachnaya-East Group-I kimberlite at 3.0–6.5 GPa: Experimental evidence for alkali-carbonatite composition of primary kimberlite melts and implications for mantle plumes Gondwana Res., 2015, vol. 28, pp. 1391-1414</t>
  </si>
  <si>
    <t>Leitzke F.P., Fonseca R.O.C., Michely L.T., Sprung P., Munker C., Heuser A., Blanchard H. The effect of titanium on the partitioning behavior of high-field strength elements between silicates, oxides and lunar basaltic melts with applications to the origin of mare basalts Chem. Geol., 2016, vol. 440, pp. 219-238</t>
  </si>
  <si>
    <t>Mallik A., Dasgupta R., Tsuno K., Nelson J. Effects of water, depth and temperature on partial melting of mantle-wedge fluxed by hydrous sediment-melt in subduction zones Geochim. Cosmochim. Acta, 2016, vol. 195, pp. 226-243</t>
  </si>
  <si>
    <t>Condamine P., Medard E., Devidal J.-L. Experimental melting of phlogopite?peridotite in the garnet stability field Contrib. Mineral. Petrol., 2016, vol. 171, 95 (1-26)</t>
  </si>
  <si>
    <t>Burnham A.D., O'Neill H.St.C The effect of melt composition on mineral-melt partition coefficients: The case of beryllium Chem. Geol., 2016, vol. 442, pp. 139-147</t>
  </si>
  <si>
    <t>Palyanov Y.N., Sokol A.G., Khokhryakov A.F., Kruk A.N. Conditions of diamond crystallization in kimberlite melt: experimental data Russ. Geol. Geophys., 2015, vol. 56, pp. 196-210</t>
  </si>
  <si>
    <t>Ryabchikov I.D., Orlova G.P., Senin V.G., Trubkin N.V. Partitioning of rare earth elements between phosphate-rich carbonatite melts and mantle peridotites Mineral. Petrol., 1993, vol. 49, pp. 1-12</t>
  </si>
  <si>
    <t>Malavergne V., Charon E., Jones J., Cordier P., Righter K., Deldicque D., Hennet L. The formation of nuggets of highly siderophile elements in quenched silicate melts at high temperatures: Before or during the silicate quench? Earth Planet. Sci. Lett., 2016, vol. 434, pp. 197-207</t>
  </si>
  <si>
    <t>Lanzo G., Di Carlo I., Pichavant M., Rotolo S.G., Scaillet B. Origin of primitive ultra-calcic arc melts at crustal conditions — Experimental evidence on the La Sommata basalt, Vulcano, Aeolian Islands J. Volcanol. Geotherm. Res. 2016, vol. 321, pp. 85-101</t>
  </si>
  <si>
    <t>Mitchell A.L., Grove T.L. Experiments on melt–rock reaction in the shallow mantle wedge Contrib. Mineral. Petrol., 2016, vol. 171, 107 (1-21)</t>
  </si>
  <si>
    <t>Lin Y., Tronche E.J., Steenstra E.S., van Westrenen W. Evidence for an early wet Moon from experimenta crystallization of the lunar magma ocean Nature Geosci., 2016, DOI: 10.1038/NGEO2845</t>
  </si>
  <si>
    <t>Jollands M.C., O'Neill H.St.C., Hermann J. The importance of defining chemical potentials, substitution mechanisms and solubility in trace element diffusion studies: the case of Zr and Hf in olivine Contrib. Mineral. Petrol., 2014, vol. 168, 1055 (1-19)</t>
  </si>
  <si>
    <t>Jego S., Nakamura M., Kimura J.-I., Iizuka Y., Chang Q., Zellmer G.F. Is gold solubility subject to pressure variations in ascending arc magmas? Geochim. Cosmochim. Acta, 2016, vol. 188, pp. 224-243</t>
  </si>
  <si>
    <t>Mysen B.O. Experimental determination of rare earth element partitioning between hydrous silicate melt, amphibole and garnet peridotite minerals at upper mantle pressures and temperatures Geochim. Cosmochim. Acta, 1978, vol. 42, pp. 1253-1263</t>
  </si>
  <si>
    <t>Matzen A.K., Baker M.B., Beckett J.R., Wood B.J., Stolper E.M. The effect of liquid composition on the partitioning of Ni between olivine and silicate melt Contrib. Mineral. Petrol., 2017, vol. 172, 3 (1-18)</t>
  </si>
  <si>
    <t>Voigt M., Coogan L.A., von der Handt A. Experimental investigation of the stability of clinopyroxene inmid-ocean ridge basalts: The role of Cr and Ca/Al Lithos, 2017, vol. 274-275, pp. 240-253</t>
  </si>
  <si>
    <t>Hou T., Charlier B., Namur O., Schutte P., Schwartz-Schampera U., Zhang Z., Holtz F. Experimental study of liquid immiscibility in the Kiruna-type Vergenoeg iron–fluorine deposit, South Africa Geochim. Cosmochim. Acta, 2017, vol. 203, pp. 303-322</t>
  </si>
  <si>
    <t>Joachim B., Stechern A., Ludwig T., Konzett J., Pawley A., Ruzie-Hamilton L., Clay P.L., Burgess R., Ballentine C.J. Effect of water on the fluorine and chlorine partitioning behavior between olivine and silicate melt Contrib. Mineral. Petrol., 2017, vol. 172, 15 (1-15)</t>
  </si>
  <si>
    <t>Sokol A.G., Kruk A.N., Palyanov Y.N., Sobolev N.V. Stability of phlogopite in ultrapotassic kimberlite-like systems at 5.5–7.5 Gpa Contrib. Mineral. Petrol., 2017, vol. 172, 21 (1-22)</t>
  </si>
  <si>
    <t>Li L., Xiong X.L., Liu X.C. Nb/Ta Fractionation by Amphibole in Hydrous Basaltic Systems: Implications for Arc Magma Evolution and Continental Crust Formation J. Petrol, 2017, vol. 58, no. 1, pp. 3-28</t>
  </si>
  <si>
    <t>Dvir O., Kessel R. The effect of CO2 on the water-saturated solidus of K-poor peridotite between 4 and 6 GPa Geochim. Cosmochim. Acta, 2017, vol. 206, pp. 184-200</t>
  </si>
  <si>
    <t>Shatskiy A., Litasov K.D., Sharygin I.S., Ohtani E. Composition of primary kimberlite melt in a garnet lherzolite mantle source: constraints from melting phase relations in anhydrous Udachnaya-East kimberlite with variable CO2 content at 6.5 GPa Gondwana Res., 2017, vol. 45, pp. 208-227</t>
  </si>
  <si>
    <t>Lin Y., Tronche E.J., Steenstra E.S., van Westrenen W. Experimental constraints on the solidification of a nominally dry lunar magma ocean Earth Planet. Sci. Lett., 2017, vol. 471, pp. 104-116</t>
  </si>
  <si>
    <t>Zhang Y., Jin Z., Griffin W.L., Wang C., Wu Y. High-pressure experiments provide insights into the Mantle Transition Zone history of chromitite in Tibetan ophiolites Earth Planet. Sci. Lett., 2017, vol. 463, pp. 151-158</t>
  </si>
  <si>
    <t>Stamm N., Schmidt M.W. Asthenospheric kimberlites: Volatile contents and bulk compositions at 7 GPa Earth Planet. Sci. Lett., 2017, vol. 474, pp. 309-321</t>
  </si>
  <si>
    <t>Borghini G., Fumagalli P., Rampone E. Partial melting of secondary pyroxenite at 1 and 1.5 GPa, and its role in upwelling heterogeneous mantle Contrib. Mineral. Petrol., 2017, vol. 172, 70 (1-23)</t>
  </si>
  <si>
    <t>Leitzke F.P., Fonseca R.O.C., Sprung P., Mallmann G., Lagos M., Michely L.T., Munker C. Redox dependent behaviour of molybdenum during magmatic processes in the terrestrial and lunar mantle: Implications for the Mo/W of the bulk silicate Moon Earth Planet. Sci. Lett., 2017, vol. 474, pp. 503-515</t>
  </si>
  <si>
    <t>Lunning N.G., Gardner-Vandy K.G., Sosa E.S., McCoy T.J., Bullock E.S., Corrigan C.M. Partial melting of oxidized planetesimals: An experimental study to test the formation of oligoclase-rich achondrites Graves Nunataks 06128 and 06129 Geochim. Cosmochim. Acta, 2017, vol. 214, pp. 73-85</t>
  </si>
  <si>
    <t>Stone R.S., Luth R.W. Orthopyroxene survival in deep carbonatite melts: implications for kimberlites Contrib. Mineral. Petrol., 2016, vol. 171, 63 (1-9)</t>
  </si>
  <si>
    <t>Mitchell A.L., Gaetani G.A., O'Leary J.A., Hauri E.H. H2O solubility in basalt at upper mantle conditions Contrib. Mineral. Petrol., 2017, vol. 172, 85 (1-16)</t>
  </si>
  <si>
    <t>Melekhova E., Blundy J., Martin R., Arculus R., Pichavant M. Petrological and experimental evidence for differentiation of water?rich magmas beneath St. Kitts, Lesser Antilles Contrib. Mineral. Petrol., 2017, vol. 172, 98 (1-32)</t>
  </si>
  <si>
    <t>Filiberto J., Dasgupta R., Kiefer W.S., Treiman A.H. High pressure, near?liquidus phase equilibria of the Home Plate basalt Fastball and melting in the Martian mantle Geophys. Res. Lett., 2010, vol. 37, L13201, doi:10.1029/2010GL043999, 2010</t>
  </si>
  <si>
    <t>Andujar J., Martel C., Pichavant M., Samaniego P., Scaillet B., Molina I. Structure of the Plumbing System at Tungurahua Volcano, Ecuador: Insights from Phase Equilibrium Experiments on July–August 2006 Eruption Products J. Petrol., 2017, vol. 58, no. 7, pp. 1249-1278</t>
  </si>
  <si>
    <t>Zhang Y., Wang C., Jin Z., Zhu L. Partial melting of stagnant oceanic lithosphere in the mantle transition zone and its geophysical implications Lithos, 2017, vol. 292-293, pp. 379-387</t>
  </si>
  <si>
    <t>Michely L.T., Leitzke F.P., Speelmanns I.M., Fonseca R.O.C. Competing effects of crystal chemistry and silicate melt composition on trace element behavior in magmatic systems: insights from crystal/silicate melt partitioning of the REE, HFSE, Sn, In, Ga, Ba, Pt and Rh Contrib. Mineral. Petrol., 2017, vol. 172, 39 (1-19)</t>
  </si>
  <si>
    <t>Castle N., Herd C.D.K. Experimental petrology of the Tissint meteorite: Redox estimates, crystallization curves, and evaluation of petrogenetic models Meteoritics Planet. Sci., 2017, vol. 52, no. 1, pp. 125-146</t>
  </si>
  <si>
    <t>Forster M.W., Prelevic D., Schmuck H.R., Buhre S., Marschall H.R., Mertz-Kraus R., Jacob D.E. Melting phlogopite-rich MARID: Lamproites and the role of alkalis in olivine-liquid Ni-partitioning Chem. Geol., 2018, vol. 476, pp. 429-440</t>
  </si>
  <si>
    <t>Woodland A.B., Bulatov V.K., Brey G.P., Girnis A.V., Hofer H.E., Gerdes A. Subduction factory in an ampoule: Experiments on sediment–peridotite interaction under temperature gradient conditions Geochim. Cosmochim. Acta, 2018, vol. 223, pp. 319-349</t>
  </si>
  <si>
    <t>Zhang Y.-S., Hou T., Veksler I.V., Lesher C.E., Namur O. Phase equilibria and geochemical constraints on the petrogenesis of high-Ti picrite from the Paleogene East Greenland flood basalt province Lithos, 2018, vol. 300-301, pp. 20-32</t>
  </si>
  <si>
    <t>Erdmann S., Scaillet B., Kellett D.A. Textures of Peritectic Crystals as Guides to Reactive Minerals in Magmatic Systems: New Insights from Melting Experiments J. Petrol., 2012, vol. 53, no. 11, pp. 2231-2258</t>
  </si>
  <si>
    <t>Sharygin I.S., Shatskiy A., Litasov K.D., Golovin A.D., Ohtani E., Pokhilenko N.P. Interaction of peridotite with Ca-rich carbonatite melt at 3.1 and 6.5 GPa: Implication for merwinite formation in upper mantle, and for the metasomatic origin of sublithospheric diamonds with Ca-rich suite of inclusions Contrib. Mineral. Petrol., 2018, vol. 173, 22</t>
  </si>
  <si>
    <t>Charlier B., Grove T.L., Namur O., Holtz F. Crystallization of the lunar magma ocean and the primordial mantle-crust differentiation of the Moon Geochim. Cosmochim. Acta, 2018, vol. 234, pp. 50-69</t>
  </si>
  <si>
    <t>Ulmer P., Kaegi R., Muntener O. Experimentally Derived Intermediate to Silica-rich Arc Magmas by Fractional and Equilibrium Crystallization at 1.0 GPa: an Evaluation of Phase Relationships, Compositions, Liquid Lines of Descent and Oxygen Fugacity J. Petrol., 2018, vol. 59, no. 1, pp. 11-58</t>
  </si>
  <si>
    <t>Pichavant M., Poussineau S., Lesne P., Solaro C., Bourdier J.-L. Experimental Parametrization of Magma Mixing: Application to the AD 1530 Eruption of La Soufrie`re, Guadeloupe (Lesser Antilles) J. Petrol., 2018, vol. 59, no. 2, pp. 257-282</t>
  </si>
  <si>
    <t>Romano P., Andujar J., Scaillet B., Romengo N., di Carlo I., Rotolo S.G. Phase Equilibria of Pantelleria Trachytes (Italy): Constraints on Pre-eruptive Conditions and on the Metaluminous to Peralkaline Transition in Silicic Magmas J. Petrol., 2018, vol. 59, no. 3, pp. 559-588</t>
  </si>
  <si>
    <t>Davis F.A., Cottrell E. Experimental investigation of basalt and peridotite oxybarometers: Implications for spinel thermodynamic models and Fe3+ compatibility during generation of upper mantle melts Am. Mineral., 2018, vol. 103, pp. 1056-1067</t>
  </si>
  <si>
    <t>Carter L.B., Dasgupta R. Decarbonation in the Ca-Mg-Fe carbonate system at mid-crustal pressure as a function of temperature and assimilation with arc magmas – Implications for long-term climate Chem. Geol., 2018, vol. 492, pp. 30-48</t>
  </si>
  <si>
    <t>Prissel K.B., Krawczynski M.J., Nie N.X., Dauphas N., Couvy H., Hu M.Y., Alp E.E., Roskosz M. Experimentally determined effects of olivine crystallization and melt titanium content on iron isotopic fractionation in planetary basalts Geochim. Cosmochim. Acta, 2018, vol. 238, pp. 580-598</t>
  </si>
  <si>
    <t>Di Stefano F., Mollo S., Scarlato P., Nazzari M., Bachmann O., Caruso M. Olivine compositional changes in primitive magmatic skarn environments: A reassessment of divalent cation partitioning models to quantify the effect of carbonate assimilation Lithos, 2018, vol. 316-317, pp. 104-121</t>
  </si>
  <si>
    <t>Shishkina T.A.,Portnyagin M.V.,Botcharnikov R.E.,Almeev R.R.,Simonyan A.V.,Garbe-Schonberg D.,Schuth S.,Oeser M.,Holtz F Experimental calibration and implications of olivine-melt vanadium oxybarometry for hydrous basaltic arc magmas Am. Mineral., 2018, vol. 103, pp. 369-383</t>
  </si>
  <si>
    <t>Duncan M.S., Schmerr N.C., Bertka C.M., Fei Y. Extending the Solidus for a Model Iron-Rich Martian Mantle Composition to 25 Gpa Geophys. Res. Lett., 2018, vol. 45, pp. 10211-10220</t>
  </si>
  <si>
    <t>Rapp J.F., Draper D.S. Fractional crystallization of the lunar magma ocean: Updating the dominant paradigm Meteorit. Planet. Sci., 2018, vol. 53, no. 7, pp. 1432-1455</t>
  </si>
  <si>
    <t>McKibbin S.J., O'Neill H.St.C. Petrogenesis of D’Orbigny-like angrite meteorites and the role of spinel in the angrite source Meteorit. Planet. Sci., 2018, vol. 53, no. 2, pp. 306-325</t>
  </si>
  <si>
    <t>Ushioda M., Takahashi E., Hamada M., Suzuki T., Niihori K. Evolution of Magma Plumbing System in Miyakejima Volcano: Constraints From Melting Experiments J. Geophys. Res., 2018, vol. 123, pp. 8615-8636</t>
  </si>
  <si>
    <t>Sorbadere F., Laurenz V., Frost D.J., Wenz M., Rosenthal A., McCammon C., Rivard C. The behaviour of ferric iron during partial melting of peridotite Geochim. Cosmochim. Acta, 2018, vol. 239, pp. 235-254</t>
  </si>
  <si>
    <t>Leitzke F.P., Fonseca R.O.C., Gottlicher J., Steininger R., Jahn S., Prescher C., Lagos M. Ti K-edge XANES study on the coordination number and oxidation state of Titanium in pyroxene, olivine, armalcolite, ilmenite, and silicate glass during mare basalt petrogenesis Contrib. Mineral. Petrol., 2018, vol. 173, 103 (1-17)</t>
  </si>
  <si>
    <t>Di Stefano F., Mollo S., Blundy J., Scarlato P., Nazzari M., Bachmann O. The effect of CaO on the partitioning behavior of REE, Y and Sc between olivine and melt: Implications for basalt-carbonate interaction processes Lithos, 2019, vol. 326-327, pp. 327-340</t>
  </si>
  <si>
    <t>Bataleva Y., Palyanov Y., Borzdov Y. Sulfide Formation as a Result of Sulfate Subduction into Silicate Mantle (Experimental Modeling under High P,T-Parameters) Minerals, 2018, vol. 8, 373 (1-15)</t>
  </si>
  <si>
    <t>Woodland A.B., Girnis A.V., Bulatov V.K., Brey G.P., Hofer H.E. Experimental study of sulfur solubility in silicate–carbonate melts at 5–10.5 Gpa Chem. Geol., 2019, vol. 505, pp. 12-22</t>
  </si>
  <si>
    <t>Sun C., Dasgupta R. Slab–mantle interaction, carbon transport, and kimberlite generation in the deep upper mantle Earth Planet. Sci. Lett., 2019, vol. 506, pp. 38-52</t>
  </si>
  <si>
    <t>Wang M., Zang C., Tang H. The effect of P–T on the reaction between tonalitic melt and mantle lherzolite at 2–4 GPa and implications for evolution of North China Cratonic Lithosphere and generation of High Mg# andesite Lithos, 2019, vol. 324-325, pp. 626-639</t>
  </si>
  <si>
    <t>Pirard C., Hermann J. Focused fluid transfer through the mantle above subduction zones Geology, 2015, vol. 43, no. 10, pp. 915-918</t>
  </si>
  <si>
    <t>Medard E., Grove T.L. Early hydrous melting and degassing of the Martian interior J. Geophys. Res., 2006, vol. 111, E11003 (1-15)</t>
  </si>
  <si>
    <t>Longhi J. A new view of lunar ferroan anorthosites: Postmagma ocean petrogenesis J. Geophys. Res., 2003, vol. 108, no. E8, 5083 (1-16)</t>
  </si>
  <si>
    <t>McCubbin F.M., Nekvasil H., Harrington A.D., Elardo S.M., Lindsley D.H. Compositional diversity and stratification of the Martian crust: Inferences from crystallization experiments on the picrobasalt Humphrey from Gusev Crater, Mars J. Geophys. Res., 2008, vol. 113, pp. E11013 (1-16)</t>
  </si>
  <si>
    <t>Bulatov V.K., Girnis A.V., Brey G.P., Woodland A.B., Hofer H.E Ferropericlase crystallization under upper mantle conditions Contrib. Mineral. Petrol., 2019, vol. 174, 45 (1-14)</t>
  </si>
  <si>
    <t>Matsukage K.N., Kawasaki T. Hydrous origin of the continental cratonic mantle Earth, Planets and Space, 2014, vol. 66, 29 (1-10)</t>
  </si>
  <si>
    <t>Mallik A., Ejaz T., Shcheka S., Garapic G. A petrologic study on the effect of mantle overturn: Implications for evolution of the lunar interior Geochim. Cosmochim. Acta, 2019, vol. 250, pp. 238-250</t>
  </si>
  <si>
    <t>Jackson C.R.M., Parman S.W., Kelley S.P., Cooper R.F. Constraints on light noble gas partitioning at the conditions of spinel-peridotite melting Earth Planet. Sci. Lett., 2013, vol. 384, pp. 178-187</t>
  </si>
  <si>
    <t>Feng L., Li Y. Comparative partitioning of Re and Mo between sulfide phases and silicate melt and implications for the behavior of Re during magmatic processes Earth Planet. Sci. Lett., 2019, vol. 517, pp. 14-25</t>
  </si>
  <si>
    <t>Kuwahara H., Kagoshima T., Nakada R., Ogawa N., Yamaguchi A., Sano Y, Irigune T. Fluorine and chlorine fractionation during magma ocean crystallization: Constraints on the origin of the non-chondritic F/Cl ratio of the Earth Earth Planet. Sci. Lett., 2019, vol. 520, pp. 241-249</t>
  </si>
  <si>
    <t>Wang J., Xiong X., Takahashi E., Zhang L., Li L., Liu X. Oxidation State of Arc Mantle Revealed by Partitioning of V, Sc, and Ti Between Mantle Minerals and Basaltic Melts J. Geophys. Res., 2019, vol. 124, https://doi.org/10.1029/_x000D_
2018JB016731</t>
  </si>
  <si>
    <t>Perinelli C., Gaeta M., Bonechi B., Granati S., Freda C., D'Antonio M., Stagno V., Sicola S., Romano C. Effect of water on the phase relations of primitive K-basalts: Implications for high-pressure differentiation in the Phlegraean Volcanic District magmatic system Lithos, 2019, vol. 342-343, pp. 530-541</t>
  </si>
  <si>
    <t>Zhang Y., Wang C., Zhu L., Jin Z., Li W. Partial Melting of Mixed Sediment?Peridotite Mantle Source and Its Implications J. Geophys. Res., 2019, vol. 124, pp. 6490-6503</t>
  </si>
  <si>
    <t>Kruk A.N., Sokol A.G., Palyanov Yu.N. Phase Relations in the Harzburgite–Hydrous Carbonate Melt at 5.5–7.5 GPa and 1200–1350°С Petrology, 2018, vol. 26, no. 6, pp. 575-587</t>
  </si>
  <si>
    <t>Grove T.L., Till C.B. H2O?rich mantle melting near the slab–wedge interface Contrib. Mineral. Petrol., 2019, vol. 174, 80 (1-22)</t>
  </si>
  <si>
    <t>Saha S., Dasgupta R. Phase Relations of a Depleted Peridotite Fluxed by a CO2?H2O Fluid—Implications for the Stability of Partial Melts Versus Volatile?Bearing Mineral Phases in the Cratonic Mantle J. Geophys. Res.: Solid Earth, 2019, vol. 124, pp. 10089-10106</t>
  </si>
  <si>
    <t>Chowdhury P., Dasgupta R. Sulfur extraction via carbonated melts from sulfide-bearing mantle lithologies – Implications for deep sulfur cycle and mantle redox Geochim. Cosmochim. Acta, 2020, vol. 269, pp. 376-397</t>
  </si>
  <si>
    <t>Neave D.A., Bali E., Gudfinnsson G.H., Halldorsson S.A., Kahl M., Schmidt A.S., Holtz F. Clinopyroxene–Liquid Equilibria and Geothermobarometry in Natural and Experimental Tholeiites: the 2014–2015 Holuhraun Eruption, Iceland J. Petrol., 2019, vol. 60, no. 8, pp. 1653-1680</t>
  </si>
  <si>
    <t>Burnham A.D., O'Neill H.St.C. Mineral–melt partition coefficients and the problem of multiple substitution mechanisms: insights from the rare earths in forsterite and protoenstatite Contrib. Mineral. Petrol., 2020, vol. 175, 7 (1-19)</t>
  </si>
  <si>
    <t>Gao M., Xu H., Zhang J., Foley S.F. Experimental interaction of granitic melt and peridotite at 1.5 GPa: Implications for the origin of post-collisional K-rich magmatism in continental subduction zones Lithos, 2019, vol. 350-351, 105241</t>
  </si>
  <si>
    <t>Mare E.R., O'Neill H.St.C., Berry A.J., Glover C.J. The stability of divalent Ge in silicate melts and its geochemical properties Chem. Geol., 2020, vol. 532, 119306 (1-14)</t>
  </si>
  <si>
    <t>Ustunisik G., Ebel D.S., Walker D., Nielsen R.L., Gemma M. Trace element partitioning between CAI-type melts and grossite, melilite, hibonite, and olivine Geochim. Cosmochim. Acta, 2019, vol. 267, pp. 124-146</t>
  </si>
  <si>
    <t>Gaetani G.A., Kent A.J.R., Grove T.L., Hutcheon I.D., Stolper E.M. Mineral/melt partitioning of trace elements during hydrous peridotite partial melting Contrib. Mineral. Petrol., 2003, vol. 145, pp. 391-405</t>
  </si>
  <si>
    <t>Suzuki T., Akaogi M. Element Partitioning between Olivine and Silicate Melt under High Pressure Phys. Chem. Mineral., 1995, vol. 22, pp. 411-418</t>
  </si>
  <si>
    <t>Wolff P.E., Koepke J.,Feig S.T. The reaction mechanism of fluid-induced partial melting of gabbro in the oceanic crust Eur. J. Min., 2013, vol. 25, pp. 279-298</t>
  </si>
  <si>
    <t>Collinet M., Grove T.L. Widespread production of silica- and alkali-rich melts at the onset of planetesimal melting Geochim. Cosmochim. Acta, 2020, vol. 277, pp. 334-357</t>
  </si>
  <si>
    <t>Dygert N., Draper D.S., Rapp J.F., Lapen T.J., Fagan A.L., Neal C.R. Experimental determinations of trace element partitioning between plagioclase, pigeonite, olivine, and lunar basaltic melts and an fO2 dependent model for plagioclase-melt Eu partitioning Geochim. Cosmochim. Acta, 2020, vol. 279, pp. 258-280</t>
  </si>
  <si>
    <t>Sun Z., Xiong X., Wang J., Liu X., Li L., Ruan M., Zhang L., Takahashi E. Sulfur abundance and heterogeneity in the MORB mantle estimated by copper partitioning and sulfur solubility modelling Earth Planet. Sci. Lett., 2020, vol. 538, 116169</t>
  </si>
  <si>
    <t>Keshav S., Corgne A., Gudfinnsson G.H., Fei Y. Major and trace element partitioning between majoritic garnet, clinopyroxene, and carbon dioxide-rich liquid in model carbonated peridotite at 10 GPa and interpretations of the element chemistry of majoritic garnet inclusions in diamonds from ... Lithos, 2020, vol. 362-363, 105486</t>
  </si>
  <si>
    <t>Neave D.A., Namur O., Shorttle O., Holtz F. Magmatic evolution biases basaltic records of mantle chemistry towards melts from recycled sources Earth Planet. Sci. Lett., 2019, vol. 520, pp. 199-211</t>
  </si>
  <si>
    <t>Lin Y., Hui H., Xia X., Shang S., van Westrenen W. Experimental constraints on the solidification of a hydrous lunar magma ocean Meteoritics Planet. Sci., 2020, vol. 55, no. 1, pp. 207-230</t>
  </si>
  <si>
    <t>Ding S., Dasgupta R., Tsuno K. The Solidus and Melt Productivity of Nominally Anhydrous Martian Mantle Constrained by New High Pressure?Temperature Experiments—Implications for Crustal Production and Mantle Source Evolution J. Geophys. Res., 2020, vol. 123, e2019JE006078. https://doi.org/10.1029/2019JE006078</t>
  </si>
  <si>
    <t>Zhang Y., Liang X., Wang C., Jin Z., Zhu L., Gan W. Experimental constraints on the partial melting of sediment-metasomatized lithospheric mantle in subduction zones Am. Mineral., 2020, vol. 105, pp. 1191-1203</t>
  </si>
  <si>
    <t>Wang J., Takahashi E., Xiong X., Chen L., Li L., Suzuki T., Walter M.J. The Water?Saturated Solidus and Second Critical Endpoint of Peridotite: Implications for Magma Genesis Within the Mantle Wedge J. Geophys. Res., 2020, vol. 125, e2020JB019452. https://doi.org/_x000D_
10.1029/2020JB019452</t>
  </si>
  <si>
    <t>Veksler I.V., Hou T. Experimental study on the effects of H2O upon crystallization in the Lower and Critical Zones of the Bushveld Complex with an emphasis on chromitite formation Contrib. Mineral. Petrol., 2020, vol. 175, 85 (1-17)</t>
  </si>
  <si>
    <t>Shatskiy A., Bekhtenova A., Podborodnikov I.V., Arefiev A.V., Litasov K.D. Metasomatic interaction of the eutectic Na- and K-bearing carbonate melts with natural garnet lherzolite at 6 GPa and 1100–1200°C: Toward carbonatite melt composition in SCLM Lithos, 2020, vol. 374-375, 105725</t>
  </si>
  <si>
    <t>Becerra-Torres E., Melekhova E., Blundy J.D., Brooker R.A. Experimental evidence for decompression melting of metasomatized mantle beneath Colima Graben, Mexico Contrib. Mineral. Petrol., 2020, vol. 175, 101 (1-21)</t>
  </si>
  <si>
    <t>Wang Y., Xu Y. Partial Melting of the Lower Oceanic Crust: Implications for Tracing the Slab Component in the Source of Mid?Ocean Ridge Basalts J. Geophys. Res., 2020, vol. 125, e2020JB020673. https://doi.org/10.1029/2020JB020673</t>
  </si>
  <si>
    <t>Lara M., Dasgupta R. Partial melting of a depleted peridotite metasomatized by a MORB-derived hydrous silicate melt – Implications for subduction zone magmatism Geochim. Cosmochim. Acta, 2020, vol. 290, pp. 137-161</t>
  </si>
  <si>
    <t>Romano P., Scaillet B., White J.C., Andujar J., Di Carlo I., Rotolo S.G. Experimental and thermodynamic constraints on mineral equilibrium in pantelleritic magmas Lithos, 2020, vol. 376-377, 105793</t>
  </si>
  <si>
    <t>Blundy J., Melekhova E., Ziberna L., Humphreys M.C.S., Cerantola V., Brooker R.A., McCammon C.A., Pichavant M., Ulmer P Effect of redox on Fe–Mg–Mn exchange between olivine and melt and an oxybarometer for basalts Contrib. Mineral. Petrol., 2020, vol. 175, 103 (1-32)</t>
  </si>
  <si>
    <t>Callegaro S., Geraki K., Marzoli A., de Min A., Maneta V., Baker D.R. The quintet completed: The partitioning of sulfur between nominally volatile-free minerals and silicate melts Am. Mineral., 2020, vol. 105, pp. 697-707</t>
  </si>
  <si>
    <t>Shatskiy A., Bekhtenova A., Podborodnikov I.V., Arefiev A.V., Litasov K.D. Carbonate melt interaction with natural eclogite at 6 GPa and 1100–1200 °C: Implications for metasomatic melt composition in subcontinental lithospheric mantle Chem. Geol., 2020, vol. 558, 119915 (1-15)</t>
  </si>
  <si>
    <t>Bell A.S., Vaci Z., Lanzirotti A. An Experimental-XANES Investigation of Cr Valence Systematics in Basaltic Liquids and Applications to Modeling Cr2+/SCr Evolution in Crystallizing Basaltic Magma Systems Geochim. Cosmochim. Acta, 2021, vol. 292, pp. 130-151</t>
  </si>
  <si>
    <t>Elardo S.M., Laneuville M., McCubbin F.M., Shearer C.K. Early crust building enhanced on the Moon’s nearside by mantle melting-point depression Nature Geosci., 2020, vol. 13, pp. 339-343</t>
  </si>
  <si>
    <t>Helmy H.M., Ballhaus C., Fonseca R.O.C., Leitzke F.P. Concentrations of Pt, Pd, S, As, Se and Te in silicate melts at sulfide, arsenide, selenide and telluride saturation: evidence of PGE complexing in silicate melts? Contrib. Mineral. Petrol., 2020, vol. 175, 65 (1-14)</t>
  </si>
  <si>
    <t>Collinet M., Grove T.L. Incremental melting in the ureilite parent body: Initial composition, melting temperatures, and melt compositions Meteorit. Planet. Sci., 2020, vol. 55, no. 4, pp. 832-856</t>
  </si>
  <si>
    <t>Fei H. Water Content of the Dehydration Melting Layer in the Topmost Lower Mantle Geophys. Res. Lett., 2021, vol. 48, e2020GL090973. https://doi.org/10.1029/2020GL090973</t>
  </si>
  <si>
    <t>Flemetakis S., Klemme S., Stracke A., Genske F., Berndt J., Rohrbach A. Constraining the presence of amphibole and mica in metasomatized mantle sources through halogen partitioning experiments Lithos, 2021, vol. 380-381, 105859</t>
  </si>
  <si>
    <t>Potts N.J., Bromiley G.D., Brooker R.A. An experimental investigation of F, Cl and H2O mineral-melt partitioning in a reduced, model lunar system Geochim. Cosmochim. Acta, 2021, vol. 294, pp. 232-254</t>
  </si>
  <si>
    <t>Machida S., Kogiso T., Hirano N. Petit-spot as definitive evidence for partial melting in the asthenosphere caused by CO2 Nature Commun., 2017, vol. 8, 14302 (1-7)</t>
  </si>
  <si>
    <t>Codillo E.A., Le Roux V., Marschall H.R. Arc-like magmas generated by melange-peridotite interaction in the mantle wedge Nature Commun., 2018, vol. 9, 2864 (1-11)</t>
  </si>
  <si>
    <t>Pu X., Moore G.M., Lange R.A., Touran J.P., Gagnon J.E. Experimental evaluation of a new H2O-independent thermometer based on olivine-melt Ni partitioning at crustal pressure Am Mineral., 2021, vol. 106, pp. 235-250</t>
  </si>
  <si>
    <t>Sokol A.G., Kruk A.N. Role of CO2 in the evolution of Kimberlite Magma: Experimental constraints at 5.5 GPa and 1200–1450 °C Lithos, 2021, vol. 386-387, 106042 (1-13)</t>
  </si>
  <si>
    <t>Zhang Y., Xu Q., Wang C., Jin Z. Release of CO2 in Cold Subduction Zones by Hydrous Carbonatitic Liquids Geophys. Res. Lett., 2021, vol. 48, e2021GL092550.</t>
  </si>
  <si>
    <t>Khokhryakov A.F., Kruk A.N., Sokol A.G. The effect of oxygen fugacity on diamond resorption in ascending kimberlite melt Lithos, 2021, vol. 394-395, 106166</t>
  </si>
  <si>
    <t>Shatskiy A., Podborodnikov I.V., Arefiev A.V., Bekhtenova A., Vinogradova Y.G., Stepanov K.M., Litasov K.D. Pyroxene-carbonate reactions in the CaMgSi2O6 ± NaAlSi2O6 + MgCO3 ± Na2CO3 ± K2CO3 system at 3–6 GPa: Implications for partial melting of carbonated peridotite Contrib. Mineral. Petrol., 2021, vol. 176, 34 (1-21)</t>
  </si>
  <si>
    <t>Waters L.E., Cottrell E., Coombs M.L., Kelley K.A. Generation of Calc-Alkaline Magmas during Crystallization at High Oxygen Fugacity: An Experimental and Petrologic Study of Tephras from Buldir Volcano, Western Aleutian Arc, Alaska, USA J. Petrol., 2021, vol. 62, no. 3, egaa104 (1-36)</t>
  </si>
  <si>
    <t>Pinter Z., Foley S.F., Yaxley G.M., Rosenthal A., Rapp R.P., Lanati A.W., Rushmer T. Experimental investigation of the composition of incipient melts in upper mantle peridotites in the presence of CO2 and H2O Lithos, 2021, vol. 396-397, 106224 (1-15)</t>
  </si>
  <si>
    <t>Gion A.M., Piccoli P.M., Fei Y., Candela P.A., Ash R.D. Experimental constraints on the formation of pegmatite-forming melts by anatexis of amphibolite: A case study from Evje-Iveland, Norway Lithos, 2021, vol. 398-399, 106342</t>
  </si>
  <si>
    <t>Brugman K., Phillips M.G., Till C.B. Experimental Determination of Mantle Solidi and Melt Compositions for Two Likely Rocky Exoplanet Compositions J. Geophys. Res. Planets, 2021, vol. 126, e2020JE006731</t>
  </si>
  <si>
    <t>Shatskiy A., Bekhtenova A., Arefiev A.V., Podborodnikov I.V., Vinogradova Y.G., Rezvukhin D.I., Litasov K.D. Solidus and melting of carbonated phlogopite peridotite at 3–6.5 GPa: Implications for mantle metasomatism Gondwana Res., 2022, vol. 101, pp. 156-174</t>
  </si>
  <si>
    <t>Davis F.A., Cottrell E. Partitioning of Fe2O3 in peridotite partial melting experiments over a range of oxygen fugacities elucidates ferric iron systematics in mid?ocean ridge basalts and ferric iron content of the upper mantle Contrib. Mineral. Petrol., 2021, vol. 176, 67 (1-17)</t>
  </si>
  <si>
    <t>Forster M.W., Bussweiler Y., Prelevic D., Daczko N.R., Buhre S., Mertz-Kraus R., Foley S.F. Sediment-Peridotite Reaction Controls Fore-Arc Metasomatism and Arc Magma Geochemical Signatures Geosciences 2021, 11, 372. https://doi.org/10.3390/geosciences11090372</t>
  </si>
  <si>
    <t>Forster M.W., Prelevic D., Buhre S., Mertz-Kraus R., Foley S.F. An experimental study of the role of partial melts of sediments versus mantle melts in the sources of potassic magmatism J. Asian Earth Sci., 2019, vol. 177, pp. 76-88</t>
  </si>
  <si>
    <t>Shahar G., Fei Y., Kessel R. Melting of carbonate?bearing peridotite as a function of oxygen fugacity: implications for mantle melting beneath mid?ocean ridges Contrib. Mineral. Petrol., 2021, vol. 176, 83 (1-15)</t>
  </si>
  <si>
    <t>Keshav S., Gudfinnsson G.H. A Reappraisal of Peridotite Solidus Phase Equilibria from 6 to 14 GPa in the System CaO–MgO–Al2O3–SiO2 J. Petrol., 2021, vol. 62, issue 6, 1-19 doi: 10.1093/petrology/egab009</t>
  </si>
  <si>
    <t>MORB</t>
  </si>
  <si>
    <r>
      <t>+1</t>
    </r>
    <r>
      <rPr>
        <sz val="10"/>
        <rFont val="Symbol"/>
        <family val="1"/>
        <charset val="2"/>
      </rPr>
      <t>s</t>
    </r>
  </si>
  <si>
    <r>
      <t>-1</t>
    </r>
    <r>
      <rPr>
        <sz val="10"/>
        <rFont val="Symbol"/>
        <family val="1"/>
        <charset val="2"/>
      </rPr>
      <t>s</t>
    </r>
  </si>
  <si>
    <t>1000/T</t>
  </si>
  <si>
    <t>P/T</t>
  </si>
  <si>
    <t>XSi</t>
  </si>
  <si>
    <t>XTi</t>
  </si>
  <si>
    <t>XAl</t>
  </si>
  <si>
    <t>XFetot</t>
  </si>
  <si>
    <t>XMg</t>
  </si>
  <si>
    <t>XCa</t>
  </si>
  <si>
    <t>XNa</t>
  </si>
  <si>
    <t>XK</t>
  </si>
  <si>
    <t>XP</t>
  </si>
  <si>
    <t>Mg# of  Ol</t>
  </si>
  <si>
    <t>XSi^2</t>
  </si>
  <si>
    <t>XAl^2</t>
  </si>
  <si>
    <t>XMg^2</t>
  </si>
  <si>
    <t>XCa^2</t>
  </si>
  <si>
    <t>XNa^2</t>
  </si>
  <si>
    <t>Ol Mg#^2</t>
  </si>
  <si>
    <t>Элемент/отношение</t>
  </si>
  <si>
    <t>Среднее арифметическое</t>
  </si>
  <si>
    <t>Стандартное отклонение</t>
  </si>
  <si>
    <t>Min</t>
  </si>
  <si>
    <t>1-й квартиль</t>
  </si>
  <si>
    <t>Медиана</t>
  </si>
  <si>
    <t>3-й квартиль</t>
  </si>
  <si>
    <t>Max</t>
  </si>
  <si>
    <t>Число точек</t>
  </si>
  <si>
    <t>Источники данных</t>
  </si>
  <si>
    <t>Таблица S2. Коэффициенты распределения редких элементов между оливином и базальтовым расплавом (MORB, табл. 1) и их зависимость от условий и состава фаз</t>
  </si>
  <si>
    <t>Элемент</t>
  </si>
  <si>
    <t>n - количество точек, использованных для оценки параметров модели</t>
  </si>
  <si>
    <t>Влияние P, T и параметров состава на ln(D)</t>
  </si>
  <si>
    <t>FeO (tot)</t>
  </si>
  <si>
    <t>MgO</t>
  </si>
  <si>
    <t>CaO</t>
  </si>
  <si>
    <t>Mg# Ol</t>
  </si>
  <si>
    <t>Mol wt</t>
  </si>
  <si>
    <t>Xi, atomic</t>
  </si>
  <si>
    <t>MORB at 1 bar, 1200oC used as reference</t>
  </si>
  <si>
    <r>
      <t>X-X</t>
    </r>
    <r>
      <rPr>
        <vertAlign val="subscript"/>
        <sz val="11"/>
        <color theme="1"/>
        <rFont val="Calibri"/>
        <family val="2"/>
        <charset val="204"/>
        <scheme val="minor"/>
      </rPr>
      <t>ref</t>
    </r>
  </si>
  <si>
    <t>min</t>
  </si>
  <si>
    <t>max</t>
  </si>
  <si>
    <t xml:space="preserve">Таблице S1. Статистические характеристики экспреиментальных данных по коэффициентам распределения элементов </t>
  </si>
  <si>
    <t>между оливином и силикатным расплавом, Di=iOl/iMelt, мас. %</t>
  </si>
  <si>
    <t>Интервалы условий и составов расплавов для каждого элемента</t>
  </si>
  <si>
    <t>C, г/т</t>
  </si>
  <si>
    <t>FeO(tot), мас %</t>
  </si>
  <si>
    <t>MgO, мас %</t>
  </si>
  <si>
    <t>CaO, мас %</t>
  </si>
  <si>
    <t>Mg/(Mg+Fe) в оливине</t>
  </si>
  <si>
    <t>Состав MORB используется в качестве стандарта</t>
  </si>
  <si>
    <t>Табл. S3. Расчет коэффициентов распределения для заданных P-T условий и состава расплава</t>
  </si>
  <si>
    <t>Условия</t>
  </si>
  <si>
    <t>Состав расплава, мас %</t>
  </si>
  <si>
    <t>Изменения могут вноситься только в выделенные ячейки. Изменения в табл. S2 могут привесит к искажению результатов. Рассчитанные значения приведены ниже.</t>
  </si>
  <si>
    <t>Корректировочный множитель</t>
  </si>
  <si>
    <t>Рассчитанное значение D</t>
  </si>
  <si>
    <t>Номер в базе данных</t>
  </si>
  <si>
    <r>
      <t>Коэффициенты распределения для каждого элемента рассчитываются как D</t>
    </r>
    <r>
      <rPr>
        <vertAlign val="subscript"/>
        <sz val="10"/>
        <rFont val="Arial"/>
        <family val="2"/>
        <charset val="204"/>
      </rPr>
      <t>i</t>
    </r>
    <r>
      <rPr>
        <sz val="10"/>
        <rFont val="Arial"/>
        <family val="2"/>
        <charset val="204"/>
      </rPr>
      <t xml:space="preserve"> = D</t>
    </r>
    <r>
      <rPr>
        <vertAlign val="subscript"/>
        <sz val="10"/>
        <rFont val="Arial"/>
        <family val="2"/>
        <charset val="204"/>
      </rPr>
      <t>i</t>
    </r>
    <r>
      <rPr>
        <vertAlign val="superscript"/>
        <sz val="10"/>
        <rFont val="Arial"/>
        <family val="2"/>
        <charset val="204"/>
      </rPr>
      <t>MORB</t>
    </r>
    <r>
      <rPr>
        <sz val="10"/>
        <rFont val="Arial"/>
        <family val="2"/>
        <charset val="204"/>
      </rPr>
      <t>*</t>
    </r>
    <r>
      <rPr>
        <sz val="10"/>
        <rFont val="Symbol"/>
        <family val="1"/>
        <charset val="2"/>
      </rPr>
      <t>a</t>
    </r>
    <r>
      <rPr>
        <vertAlign val="subscript"/>
        <sz val="10"/>
        <rFont val="Times New Roman"/>
        <family val="1"/>
        <charset val="204"/>
      </rPr>
      <t>i</t>
    </r>
    <r>
      <rPr>
        <sz val="10"/>
        <rFont val="Times New Roman"/>
        <family val="1"/>
        <charset val="204"/>
      </rPr>
      <t xml:space="preserve">, где </t>
    </r>
    <r>
      <rPr>
        <sz val="10"/>
        <rFont val="Symbol"/>
        <family val="1"/>
        <charset val="2"/>
      </rPr>
      <t>a</t>
    </r>
    <r>
      <rPr>
        <sz val="10"/>
        <rFont val="Times New Roman"/>
        <family val="1"/>
        <charset val="204"/>
      </rPr>
      <t xml:space="preserve"> - корректировочный множитель (табл. S3)</t>
    </r>
  </si>
  <si>
    <r>
      <rPr>
        <i/>
        <sz val="11"/>
        <color theme="1"/>
        <rFont val="Calibri"/>
        <family val="2"/>
        <charset val="204"/>
        <scheme val="minor"/>
      </rPr>
      <t>P</t>
    </r>
    <r>
      <rPr>
        <sz val="11"/>
        <color theme="1"/>
        <rFont val="Calibri"/>
        <family val="2"/>
        <charset val="204"/>
        <scheme val="minor"/>
      </rPr>
      <t>, ГПа</t>
    </r>
  </si>
  <si>
    <r>
      <rPr>
        <i/>
        <sz val="11"/>
        <color theme="1"/>
        <rFont val="Calibri"/>
        <family val="2"/>
        <charset val="204"/>
        <scheme val="minor"/>
      </rPr>
      <t>T</t>
    </r>
    <r>
      <rPr>
        <sz val="11"/>
        <color theme="1"/>
        <rFont val="Calibri"/>
        <family val="2"/>
        <charset val="204"/>
        <scheme val="minor"/>
      </rPr>
      <t xml:space="preserve">, </t>
    </r>
    <r>
      <rPr>
        <vertAlign val="superscript"/>
        <sz val="11"/>
        <color theme="1"/>
        <rFont val="Calibri"/>
        <family val="2"/>
        <charset val="204"/>
        <scheme val="minor"/>
      </rPr>
      <t>o</t>
    </r>
    <r>
      <rPr>
        <sz val="11"/>
        <color theme="1"/>
        <rFont val="Calibri"/>
        <family val="2"/>
        <charset val="204"/>
        <scheme val="minor"/>
      </rPr>
      <t>C</t>
    </r>
  </si>
  <si>
    <r>
      <t>SiO</t>
    </r>
    <r>
      <rPr>
        <vertAlign val="subscript"/>
        <sz val="11"/>
        <color theme="1"/>
        <rFont val="Calibri"/>
        <family val="2"/>
        <charset val="204"/>
        <scheme val="minor"/>
      </rPr>
      <t>2</t>
    </r>
    <r>
      <rPr>
        <sz val="11"/>
        <color theme="1"/>
        <rFont val="Calibri"/>
        <family val="2"/>
        <charset val="204"/>
        <scheme val="minor"/>
      </rPr>
      <t>, мас %</t>
    </r>
  </si>
  <si>
    <r>
      <t>TiO</t>
    </r>
    <r>
      <rPr>
        <vertAlign val="subscript"/>
        <sz val="11"/>
        <color theme="1"/>
        <rFont val="Calibri"/>
        <family val="2"/>
        <charset val="204"/>
        <scheme val="minor"/>
      </rPr>
      <t>2</t>
    </r>
    <r>
      <rPr>
        <sz val="11"/>
        <color theme="1"/>
        <rFont val="Calibri"/>
        <family val="2"/>
        <charset val="204"/>
        <scheme val="minor"/>
      </rPr>
      <t>, мас %</t>
    </r>
  </si>
  <si>
    <r>
      <t>Al</t>
    </r>
    <r>
      <rPr>
        <vertAlign val="subscript"/>
        <sz val="11"/>
        <color theme="1"/>
        <rFont val="Calibri"/>
        <family val="2"/>
        <charset val="204"/>
        <scheme val="minor"/>
      </rPr>
      <t>2</t>
    </r>
    <r>
      <rPr>
        <sz val="11"/>
        <color theme="1"/>
        <rFont val="Calibri"/>
        <family val="2"/>
        <charset val="204"/>
        <scheme val="minor"/>
      </rPr>
      <t>O</t>
    </r>
    <r>
      <rPr>
        <vertAlign val="subscript"/>
        <sz val="11"/>
        <color theme="1"/>
        <rFont val="Calibri"/>
        <family val="2"/>
        <charset val="204"/>
        <scheme val="minor"/>
      </rPr>
      <t>3</t>
    </r>
    <r>
      <rPr>
        <sz val="11"/>
        <color theme="1"/>
        <rFont val="Calibri"/>
        <family val="2"/>
        <charset val="204"/>
        <scheme val="minor"/>
      </rPr>
      <t>, мас %</t>
    </r>
  </si>
  <si>
    <r>
      <t>Na</t>
    </r>
    <r>
      <rPr>
        <vertAlign val="subscript"/>
        <sz val="11"/>
        <color theme="1"/>
        <rFont val="Calibri"/>
        <family val="2"/>
        <charset val="204"/>
        <scheme val="minor"/>
      </rPr>
      <t>2</t>
    </r>
    <r>
      <rPr>
        <sz val="11"/>
        <color theme="1"/>
        <rFont val="Calibri"/>
        <family val="2"/>
        <charset val="204"/>
        <scheme val="minor"/>
      </rPr>
      <t>O, мас %</t>
    </r>
  </si>
  <si>
    <r>
      <t>K</t>
    </r>
    <r>
      <rPr>
        <vertAlign val="subscript"/>
        <sz val="11"/>
        <color theme="1"/>
        <rFont val="Calibri"/>
        <family val="2"/>
        <charset val="204"/>
        <scheme val="minor"/>
      </rPr>
      <t>2</t>
    </r>
    <r>
      <rPr>
        <sz val="11"/>
        <color theme="1"/>
        <rFont val="Calibri"/>
        <family val="2"/>
        <charset val="204"/>
        <scheme val="minor"/>
      </rPr>
      <t>O, мас %</t>
    </r>
  </si>
  <si>
    <r>
      <t>H</t>
    </r>
    <r>
      <rPr>
        <vertAlign val="subscript"/>
        <sz val="11"/>
        <color theme="1"/>
        <rFont val="Calibri"/>
        <family val="2"/>
        <charset val="204"/>
        <scheme val="minor"/>
      </rPr>
      <t>2</t>
    </r>
    <r>
      <rPr>
        <sz val="11"/>
        <color theme="1"/>
        <rFont val="Calibri"/>
        <family val="2"/>
        <charset val="204"/>
        <scheme val="minor"/>
      </rPr>
      <t>O, мас %</t>
    </r>
  </si>
  <si>
    <r>
      <t>CO</t>
    </r>
    <r>
      <rPr>
        <vertAlign val="subscript"/>
        <sz val="11"/>
        <color theme="1"/>
        <rFont val="Calibri"/>
        <family val="2"/>
        <charset val="204"/>
        <scheme val="minor"/>
      </rPr>
      <t>2</t>
    </r>
    <r>
      <rPr>
        <sz val="11"/>
        <color theme="1"/>
        <rFont val="Calibri"/>
        <family val="2"/>
        <charset val="204"/>
        <scheme val="minor"/>
      </rPr>
      <t>, мас %</t>
    </r>
  </si>
  <si>
    <r>
      <t>1000/</t>
    </r>
    <r>
      <rPr>
        <i/>
        <sz val="11"/>
        <color indexed="8"/>
        <rFont val="Calibri"/>
        <family val="2"/>
        <charset val="204"/>
      </rPr>
      <t>T</t>
    </r>
  </si>
  <si>
    <r>
      <t>X</t>
    </r>
    <r>
      <rPr>
        <vertAlign val="subscript"/>
        <sz val="11"/>
        <color indexed="8"/>
        <rFont val="Calibri"/>
        <family val="2"/>
        <charset val="204"/>
      </rPr>
      <t>Si</t>
    </r>
  </si>
  <si>
    <r>
      <t>X</t>
    </r>
    <r>
      <rPr>
        <vertAlign val="subscript"/>
        <sz val="11"/>
        <color indexed="8"/>
        <rFont val="Calibri"/>
        <family val="2"/>
        <charset val="204"/>
      </rPr>
      <t>Ti</t>
    </r>
  </si>
  <si>
    <r>
      <t>X</t>
    </r>
    <r>
      <rPr>
        <vertAlign val="subscript"/>
        <sz val="11"/>
        <color indexed="8"/>
        <rFont val="Calibri"/>
        <family val="2"/>
        <charset val="204"/>
      </rPr>
      <t>Al</t>
    </r>
  </si>
  <si>
    <r>
      <t>X</t>
    </r>
    <r>
      <rPr>
        <vertAlign val="subscript"/>
        <sz val="11"/>
        <color indexed="8"/>
        <rFont val="Calibri"/>
        <family val="2"/>
        <charset val="204"/>
      </rPr>
      <t>Fe</t>
    </r>
    <r>
      <rPr>
        <sz val="11"/>
        <color indexed="8"/>
        <rFont val="Calibri"/>
        <family val="2"/>
        <charset val="204"/>
      </rPr>
      <t>tot</t>
    </r>
  </si>
  <si>
    <r>
      <t>X</t>
    </r>
    <r>
      <rPr>
        <vertAlign val="subscript"/>
        <sz val="11"/>
        <color indexed="8"/>
        <rFont val="Calibri"/>
        <family val="2"/>
        <charset val="204"/>
      </rPr>
      <t>Mg</t>
    </r>
  </si>
  <si>
    <r>
      <t>X</t>
    </r>
    <r>
      <rPr>
        <vertAlign val="subscript"/>
        <sz val="11"/>
        <color indexed="8"/>
        <rFont val="Calibri"/>
        <family val="2"/>
        <charset val="204"/>
      </rPr>
      <t>Ca</t>
    </r>
  </si>
  <si>
    <r>
      <t>X</t>
    </r>
    <r>
      <rPr>
        <vertAlign val="subscript"/>
        <sz val="11"/>
        <color indexed="8"/>
        <rFont val="Calibri"/>
        <family val="2"/>
        <charset val="204"/>
      </rPr>
      <t>Na</t>
    </r>
  </si>
  <si>
    <r>
      <t>X</t>
    </r>
    <r>
      <rPr>
        <vertAlign val="subscript"/>
        <sz val="11"/>
        <color indexed="8"/>
        <rFont val="Calibri"/>
        <family val="2"/>
        <charset val="204"/>
      </rPr>
      <t>K</t>
    </r>
  </si>
  <si>
    <r>
      <t>X</t>
    </r>
    <r>
      <rPr>
        <vertAlign val="subscript"/>
        <sz val="11"/>
        <color indexed="8"/>
        <rFont val="Calibri"/>
        <family val="2"/>
        <charset val="204"/>
      </rPr>
      <t>P</t>
    </r>
  </si>
  <si>
    <r>
      <t>X</t>
    </r>
    <r>
      <rPr>
        <vertAlign val="subscript"/>
        <sz val="11"/>
        <color indexed="8"/>
        <rFont val="Calibri"/>
        <family val="2"/>
        <charset val="204"/>
      </rPr>
      <t>Si</t>
    </r>
    <r>
      <rPr>
        <vertAlign val="superscript"/>
        <sz val="11"/>
        <color indexed="8"/>
        <rFont val="Calibri"/>
        <family val="2"/>
        <charset val="204"/>
      </rPr>
      <t>2</t>
    </r>
  </si>
  <si>
    <r>
      <t>X</t>
    </r>
    <r>
      <rPr>
        <vertAlign val="subscript"/>
        <sz val="11"/>
        <color indexed="8"/>
        <rFont val="Calibri"/>
        <family val="2"/>
        <charset val="204"/>
      </rPr>
      <t>Al</t>
    </r>
    <r>
      <rPr>
        <vertAlign val="superscript"/>
        <sz val="11"/>
        <color indexed="8"/>
        <rFont val="Calibri"/>
        <family val="2"/>
        <charset val="204"/>
      </rPr>
      <t>2</t>
    </r>
  </si>
  <si>
    <r>
      <t>X</t>
    </r>
    <r>
      <rPr>
        <vertAlign val="subscript"/>
        <sz val="11"/>
        <color indexed="8"/>
        <rFont val="Calibri"/>
        <family val="2"/>
        <charset val="204"/>
      </rPr>
      <t>Mg</t>
    </r>
    <r>
      <rPr>
        <vertAlign val="superscript"/>
        <sz val="11"/>
        <color indexed="8"/>
        <rFont val="Calibri"/>
        <family val="2"/>
        <charset val="204"/>
      </rPr>
      <t>2</t>
    </r>
  </si>
  <si>
    <r>
      <t>X</t>
    </r>
    <r>
      <rPr>
        <vertAlign val="subscript"/>
        <sz val="11"/>
        <color indexed="8"/>
        <rFont val="Calibri"/>
        <family val="2"/>
        <charset val="204"/>
      </rPr>
      <t>Ca</t>
    </r>
    <r>
      <rPr>
        <vertAlign val="superscript"/>
        <sz val="11"/>
        <color indexed="8"/>
        <rFont val="Calibri"/>
        <family val="2"/>
        <charset val="204"/>
      </rPr>
      <t>2</t>
    </r>
  </si>
  <si>
    <r>
      <t>X</t>
    </r>
    <r>
      <rPr>
        <vertAlign val="subscript"/>
        <sz val="11"/>
        <color indexed="8"/>
        <rFont val="Calibri"/>
        <family val="2"/>
        <charset val="204"/>
      </rPr>
      <t>Na</t>
    </r>
    <r>
      <rPr>
        <vertAlign val="superscript"/>
        <sz val="11"/>
        <color indexed="8"/>
        <rFont val="Calibri"/>
        <family val="2"/>
        <charset val="204"/>
      </rPr>
      <t>2</t>
    </r>
  </si>
  <si>
    <r>
      <t>Ol Mg#</t>
    </r>
    <r>
      <rPr>
        <vertAlign val="superscript"/>
        <sz val="11"/>
        <color indexed="8"/>
        <rFont val="Calibri"/>
        <family val="2"/>
        <charset val="204"/>
      </rPr>
      <t>2</t>
    </r>
  </si>
  <si>
    <r>
      <rPr>
        <i/>
        <sz val="10"/>
        <rFont val="Arial"/>
        <family val="2"/>
        <charset val="204"/>
      </rPr>
      <t>P</t>
    </r>
    <r>
      <rPr>
        <sz val="10"/>
        <rFont val="Arial"/>
        <family val="2"/>
        <charset val="204"/>
      </rPr>
      <t xml:space="preserve">-давление в бар, </t>
    </r>
    <r>
      <rPr>
        <i/>
        <sz val="10"/>
        <rFont val="Arial"/>
        <family val="2"/>
        <charset val="204"/>
      </rPr>
      <t>T</t>
    </r>
    <r>
      <rPr>
        <sz val="10"/>
        <rFont val="Arial"/>
        <family val="2"/>
        <charset val="204"/>
      </rPr>
      <t xml:space="preserve"> - температура в K, X</t>
    </r>
    <r>
      <rPr>
        <vertAlign val="subscript"/>
        <sz val="10"/>
        <rFont val="Arial"/>
        <family val="2"/>
        <charset val="204"/>
      </rPr>
      <t>i</t>
    </r>
    <r>
      <rPr>
        <sz val="10"/>
        <rFont val="Arial"/>
        <family val="2"/>
        <charset val="204"/>
      </rPr>
      <t xml:space="preserve"> - атомная доля элемента в расплаве, </t>
    </r>
  </si>
  <si>
    <r>
      <t>X</t>
    </r>
    <r>
      <rPr>
        <vertAlign val="subscript"/>
        <sz val="11"/>
        <color theme="1"/>
        <rFont val="Calibri"/>
        <family val="2"/>
        <charset val="204"/>
        <scheme val="minor"/>
      </rPr>
      <t>i</t>
    </r>
    <r>
      <rPr>
        <sz val="11"/>
        <color theme="1"/>
        <rFont val="Calibri"/>
        <family val="2"/>
        <charset val="204"/>
        <scheme val="minor"/>
      </rPr>
      <t xml:space="preserve"> = i/(Si+Ti+Al+Fetot+Mn+Mg+Ca+Na+K+P)</t>
    </r>
  </si>
  <si>
    <r>
      <rPr>
        <i/>
        <sz val="11"/>
        <color theme="1"/>
        <rFont val="Calibri"/>
        <family val="2"/>
        <charset val="204"/>
        <scheme val="minor"/>
      </rPr>
      <t>P</t>
    </r>
    <r>
      <rPr>
        <sz val="11"/>
        <color theme="1"/>
        <rFont val="Calibri"/>
        <family val="2"/>
        <charset val="204"/>
        <scheme val="minor"/>
      </rPr>
      <t>, bar</t>
    </r>
  </si>
  <si>
    <r>
      <t>SiO</t>
    </r>
    <r>
      <rPr>
        <vertAlign val="subscript"/>
        <sz val="11"/>
        <color theme="1"/>
        <rFont val="Calibri"/>
        <family val="2"/>
        <charset val="204"/>
        <scheme val="minor"/>
      </rPr>
      <t>2</t>
    </r>
  </si>
  <si>
    <r>
      <t>TiO</t>
    </r>
    <r>
      <rPr>
        <vertAlign val="subscript"/>
        <sz val="11"/>
        <color theme="1"/>
        <rFont val="Calibri"/>
        <family val="2"/>
        <charset val="204"/>
        <scheme val="minor"/>
      </rPr>
      <t>2</t>
    </r>
  </si>
  <si>
    <r>
      <t>Al</t>
    </r>
    <r>
      <rPr>
        <vertAlign val="subscript"/>
        <sz val="11"/>
        <color theme="1"/>
        <rFont val="Calibri"/>
        <family val="2"/>
        <charset val="204"/>
        <scheme val="minor"/>
      </rPr>
      <t>2</t>
    </r>
    <r>
      <rPr>
        <sz val="11"/>
        <color theme="1"/>
        <rFont val="Calibri"/>
        <family val="2"/>
        <charset val="204"/>
        <scheme val="minor"/>
      </rPr>
      <t>O</t>
    </r>
    <r>
      <rPr>
        <vertAlign val="subscript"/>
        <sz val="11"/>
        <color theme="1"/>
        <rFont val="Calibri"/>
        <family val="2"/>
        <charset val="204"/>
        <scheme val="minor"/>
      </rPr>
      <t>3</t>
    </r>
  </si>
  <si>
    <r>
      <t>Na</t>
    </r>
    <r>
      <rPr>
        <vertAlign val="subscript"/>
        <sz val="11"/>
        <color theme="1"/>
        <rFont val="Calibri"/>
        <family val="2"/>
        <charset val="204"/>
        <scheme val="minor"/>
      </rPr>
      <t>2</t>
    </r>
    <r>
      <rPr>
        <sz val="11"/>
        <color theme="1"/>
        <rFont val="Calibri"/>
        <family val="2"/>
        <charset val="204"/>
        <scheme val="minor"/>
      </rPr>
      <t>O</t>
    </r>
  </si>
  <si>
    <r>
      <t>K</t>
    </r>
    <r>
      <rPr>
        <vertAlign val="subscript"/>
        <sz val="11"/>
        <color theme="1"/>
        <rFont val="Calibri"/>
        <family val="2"/>
        <charset val="204"/>
        <scheme val="minor"/>
      </rPr>
      <t>2</t>
    </r>
    <r>
      <rPr>
        <sz val="11"/>
        <color theme="1"/>
        <rFont val="Calibri"/>
        <family val="2"/>
        <charset val="204"/>
        <scheme val="minor"/>
      </rPr>
      <t>O</t>
    </r>
  </si>
  <si>
    <r>
      <t>P</t>
    </r>
    <r>
      <rPr>
        <vertAlign val="subscript"/>
        <sz val="11"/>
        <color theme="1"/>
        <rFont val="Calibri"/>
        <family val="2"/>
        <charset val="204"/>
        <scheme val="minor"/>
      </rPr>
      <t>2</t>
    </r>
    <r>
      <rPr>
        <sz val="11"/>
        <color theme="1"/>
        <rFont val="Calibri"/>
        <family val="2"/>
        <charset val="204"/>
        <scheme val="minor"/>
      </rPr>
      <t>O</t>
    </r>
    <r>
      <rPr>
        <vertAlign val="subscript"/>
        <sz val="11"/>
        <color theme="1"/>
        <rFont val="Calibri"/>
        <family val="2"/>
        <charset val="204"/>
        <scheme val="minor"/>
      </rPr>
      <t>5</t>
    </r>
  </si>
</sst>
</file>

<file path=xl/styles.xml><?xml version="1.0" encoding="utf-8"?>
<styleSheet xmlns="http://schemas.openxmlformats.org/spreadsheetml/2006/main">
  <fonts count="16">
    <font>
      <sz val="11"/>
      <color theme="1"/>
      <name val="Calibri"/>
      <family val="2"/>
      <charset val="204"/>
      <scheme val="minor"/>
    </font>
    <font>
      <sz val="10"/>
      <name val="Arial"/>
      <family val="2"/>
      <charset val="204"/>
    </font>
    <font>
      <sz val="10"/>
      <color indexed="8"/>
      <name val="Arial"/>
      <family val="2"/>
      <charset val="204"/>
    </font>
    <font>
      <sz val="11"/>
      <color indexed="8"/>
      <name val="Calibri"/>
      <family val="2"/>
      <charset val="204"/>
    </font>
    <font>
      <sz val="10"/>
      <name val="Times New Roman"/>
      <family val="1"/>
      <charset val="204"/>
    </font>
    <font>
      <sz val="10"/>
      <name val="Symbol"/>
      <family val="1"/>
      <charset val="2"/>
    </font>
    <font>
      <vertAlign val="subscript"/>
      <sz val="10"/>
      <name val="Arial"/>
      <family val="2"/>
      <charset val="204"/>
    </font>
    <font>
      <vertAlign val="superscript"/>
      <sz val="10"/>
      <name val="Arial"/>
      <family val="2"/>
      <charset val="204"/>
    </font>
    <font>
      <vertAlign val="subscript"/>
      <sz val="10"/>
      <name val="Times New Roman"/>
      <family val="1"/>
      <charset val="204"/>
    </font>
    <font>
      <vertAlign val="subscript"/>
      <sz val="11"/>
      <color theme="1"/>
      <name val="Calibri"/>
      <family val="2"/>
      <charset val="204"/>
      <scheme val="minor"/>
    </font>
    <font>
      <i/>
      <sz val="11"/>
      <color theme="1"/>
      <name val="Calibri"/>
      <family val="2"/>
      <charset val="204"/>
      <scheme val="minor"/>
    </font>
    <font>
      <vertAlign val="superscript"/>
      <sz val="11"/>
      <color theme="1"/>
      <name val="Calibri"/>
      <family val="2"/>
      <charset val="204"/>
      <scheme val="minor"/>
    </font>
    <font>
      <i/>
      <sz val="11"/>
      <color indexed="8"/>
      <name val="Calibri"/>
      <family val="2"/>
      <charset val="204"/>
    </font>
    <font>
      <vertAlign val="subscript"/>
      <sz val="11"/>
      <color indexed="8"/>
      <name val="Calibri"/>
      <family val="2"/>
      <charset val="204"/>
    </font>
    <font>
      <vertAlign val="superscript"/>
      <sz val="11"/>
      <color indexed="8"/>
      <name val="Calibri"/>
      <family val="2"/>
      <charset val="204"/>
    </font>
    <font>
      <i/>
      <sz val="10"/>
      <name val="Arial"/>
      <family val="2"/>
      <charset val="204"/>
    </font>
  </fonts>
  <fills count="4">
    <fill>
      <patternFill patternType="none"/>
    </fill>
    <fill>
      <patternFill patternType="gray125"/>
    </fill>
    <fill>
      <patternFill patternType="solid">
        <fgColor indexed="22"/>
        <bgColor indexed="0"/>
      </patternFill>
    </fill>
    <fill>
      <patternFill patternType="solid">
        <fgColor theme="0" tint="-0.14999847407452621"/>
        <bgColor indexed="64"/>
      </patternFill>
    </fill>
  </fills>
  <borders count="6">
    <border>
      <left/>
      <right/>
      <top/>
      <bottom/>
      <diagonal/>
    </border>
    <border>
      <left style="thin">
        <color indexed="22"/>
      </left>
      <right style="thin">
        <color indexed="22"/>
      </right>
      <top style="thin">
        <color indexed="22"/>
      </top>
      <bottom style="thin">
        <color indexed="2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diagonal/>
    </border>
  </borders>
  <cellStyleXfs count="3">
    <xf numFmtId="0" fontId="0" fillId="0" borderId="0"/>
    <xf numFmtId="0" fontId="2" fillId="0" borderId="0"/>
    <xf numFmtId="0" fontId="2" fillId="0" borderId="0"/>
  </cellStyleXfs>
  <cellXfs count="33">
    <xf numFmtId="0" fontId="0" fillId="0" borderId="0" xfId="0"/>
    <xf numFmtId="0" fontId="0" fillId="0" borderId="0" xfId="0" applyFill="1"/>
    <xf numFmtId="11" fontId="0" fillId="0" borderId="0" xfId="0" applyNumberFormat="1"/>
    <xf numFmtId="0" fontId="1" fillId="0" borderId="0" xfId="0" applyFont="1"/>
    <xf numFmtId="11" fontId="0" fillId="0" borderId="0" xfId="0" applyNumberFormat="1" applyFill="1"/>
    <xf numFmtId="0" fontId="3" fillId="0" borderId="1" xfId="1" applyNumberFormat="1" applyFont="1" applyFill="1" applyBorder="1" applyAlignment="1">
      <alignment horizontal="right"/>
    </xf>
    <xf numFmtId="0" fontId="3" fillId="0" borderId="1" xfId="1" applyFont="1" applyFill="1" applyBorder="1" applyAlignment="1">
      <alignment horizontal="right"/>
    </xf>
    <xf numFmtId="0" fontId="3" fillId="0" borderId="1" xfId="2" applyFont="1" applyFill="1" applyBorder="1" applyAlignment="1">
      <alignment horizontal="right"/>
    </xf>
    <xf numFmtId="0" fontId="3" fillId="0" borderId="0" xfId="1" applyNumberFormat="1" applyFont="1" applyFill="1" applyBorder="1" applyAlignment="1">
      <alignment horizontal="right"/>
    </xf>
    <xf numFmtId="0" fontId="3" fillId="0" borderId="0" xfId="1" applyFont="1" applyFill="1" applyBorder="1" applyAlignment="1">
      <alignment horizontal="right"/>
    </xf>
    <xf numFmtId="0" fontId="4" fillId="0" borderId="0" xfId="0" applyFont="1"/>
    <xf numFmtId="0" fontId="4" fillId="0" borderId="0" xfId="0" quotePrefix="1" applyFont="1"/>
    <xf numFmtId="0" fontId="3" fillId="2" borderId="0" xfId="1" applyNumberFormat="1" applyFont="1" applyFill="1" applyBorder="1" applyAlignment="1">
      <alignment horizontal="center"/>
    </xf>
    <xf numFmtId="0" fontId="0" fillId="0" borderId="0" xfId="0" applyNumberFormat="1"/>
    <xf numFmtId="0" fontId="0" fillId="0" borderId="0" xfId="0" applyFill="1" applyBorder="1" applyAlignment="1"/>
    <xf numFmtId="0" fontId="3" fillId="2" borderId="5" xfId="1" applyNumberFormat="1" applyFont="1" applyFill="1" applyBorder="1" applyAlignment="1">
      <alignment horizontal="center"/>
    </xf>
    <xf numFmtId="0" fontId="0" fillId="0" borderId="0" xfId="0" applyBorder="1"/>
    <xf numFmtId="11" fontId="0" fillId="0" borderId="0" xfId="0" applyNumberFormat="1" applyBorder="1"/>
    <xf numFmtId="0" fontId="1" fillId="0" borderId="0" xfId="0" quotePrefix="1" applyFont="1" applyBorder="1"/>
    <xf numFmtId="0" fontId="1" fillId="0" borderId="0" xfId="0" quotePrefix="1" applyFont="1" applyFill="1" applyBorder="1" applyAlignment="1"/>
    <xf numFmtId="0" fontId="1" fillId="0" borderId="0" xfId="0" applyFont="1" applyBorder="1"/>
    <xf numFmtId="0" fontId="0" fillId="0" borderId="0" xfId="0" applyFill="1" applyBorder="1"/>
    <xf numFmtId="0" fontId="0" fillId="0" borderId="0" xfId="0" applyAlignment="1">
      <alignment wrapText="1"/>
    </xf>
    <xf numFmtId="0" fontId="0" fillId="3" borderId="2" xfId="0" applyFill="1" applyBorder="1"/>
    <xf numFmtId="0" fontId="0" fillId="3" borderId="4" xfId="0" applyFill="1" applyBorder="1"/>
    <xf numFmtId="0" fontId="0" fillId="3" borderId="3" xfId="0" applyFill="1" applyBorder="1"/>
    <xf numFmtId="0" fontId="4" fillId="0" borderId="0" xfId="0" applyFont="1" applyBorder="1" applyAlignment="1">
      <alignment wrapText="1"/>
    </xf>
    <xf numFmtId="0" fontId="3" fillId="0" borderId="0" xfId="1" applyFont="1" applyFill="1" applyBorder="1" applyAlignment="1">
      <alignment horizontal="center" wrapText="1"/>
    </xf>
    <xf numFmtId="0" fontId="0" fillId="0" borderId="0" xfId="0" applyFill="1" applyBorder="1" applyAlignment="1">
      <alignment wrapText="1"/>
    </xf>
    <xf numFmtId="0" fontId="3" fillId="2" borderId="0" xfId="1" applyFont="1" applyFill="1" applyAlignment="1">
      <alignment horizontal="center"/>
    </xf>
    <xf numFmtId="0" fontId="3" fillId="2" borderId="5" xfId="1" applyFont="1" applyFill="1" applyBorder="1" applyAlignment="1">
      <alignment horizontal="center"/>
    </xf>
    <xf numFmtId="0" fontId="0" fillId="0" borderId="0" xfId="0" applyAlignment="1"/>
    <xf numFmtId="0" fontId="12" fillId="2" borderId="0" xfId="1" applyNumberFormat="1" applyFont="1" applyFill="1" applyBorder="1" applyAlignment="1">
      <alignment horizontal="center"/>
    </xf>
  </cellXfs>
  <cellStyles count="3">
    <cellStyle name="Обычный" xfId="0" builtinId="0"/>
    <cellStyle name="Обычный_Лист1" xfId="1"/>
    <cellStyle name="Обычный_Лист5"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152400</xdr:colOff>
      <xdr:row>0</xdr:row>
      <xdr:rowOff>95250</xdr:rowOff>
    </xdr:from>
    <xdr:to>
      <xdr:col>16</xdr:col>
      <xdr:colOff>352426</xdr:colOff>
      <xdr:row>18</xdr:row>
      <xdr:rowOff>28575</xdr:rowOff>
    </xdr:to>
    <xdr:sp macro="" textlink="">
      <xdr:nvSpPr>
        <xdr:cNvPr id="2" name="TextBox 1">
          <a:extLst>
            <a:ext uri="{FF2B5EF4-FFF2-40B4-BE49-F238E27FC236}">
              <a16:creationId xmlns:a16="http://schemas.microsoft.com/office/drawing/2014/main" xmlns="" id="{89486489-4DFF-72F4-8C11-530322BCF4EC}"/>
            </a:ext>
          </a:extLst>
        </xdr:cNvPr>
        <xdr:cNvSpPr txBox="1"/>
      </xdr:nvSpPr>
      <xdr:spPr>
        <a:xfrm>
          <a:off x="152400" y="95250"/>
          <a:ext cx="9953626" cy="32251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a:solidFill>
                <a:schemeClr val="dk1"/>
              </a:solidFill>
              <a:effectLst/>
              <a:latin typeface="+mn-lt"/>
              <a:ea typeface="+mn-ea"/>
              <a:cs typeface="+mn-cs"/>
            </a:rPr>
            <a:t>Краткое описание базы данных</a:t>
          </a:r>
        </a:p>
        <a:p>
          <a:r>
            <a:rPr lang="ru-RU" sz="1100">
              <a:solidFill>
                <a:schemeClr val="dk1"/>
              </a:solidFill>
              <a:effectLst/>
              <a:latin typeface="+mn-lt"/>
              <a:ea typeface="+mn-ea"/>
              <a:cs typeface="+mn-cs"/>
            </a:rPr>
            <a:t>В базе данных </a:t>
          </a:r>
          <a:r>
            <a:rPr lang="en-US" sz="1100">
              <a:solidFill>
                <a:schemeClr val="dk1"/>
              </a:solidFill>
              <a:effectLst/>
              <a:latin typeface="+mn-lt"/>
              <a:ea typeface="+mn-ea"/>
              <a:cs typeface="+mn-cs"/>
            </a:rPr>
            <a:t>MELT </a:t>
          </a:r>
          <a:r>
            <a:rPr lang="ru-RU" sz="1100">
              <a:solidFill>
                <a:schemeClr val="dk1"/>
              </a:solidFill>
              <a:effectLst/>
              <a:latin typeface="+mn-lt"/>
              <a:ea typeface="+mn-ea"/>
              <a:cs typeface="+mn-cs"/>
            </a:rPr>
            <a:t>содержится информация о составе фаз из экспериментов</a:t>
          </a:r>
          <a:r>
            <a:rPr lang="en-US" sz="1100">
              <a:solidFill>
                <a:schemeClr val="dk1"/>
              </a:solidFill>
              <a:effectLst/>
              <a:latin typeface="+mn-lt"/>
              <a:ea typeface="+mn-ea"/>
              <a:cs typeface="+mn-cs"/>
            </a:rPr>
            <a:t> </a:t>
          </a:r>
          <a:r>
            <a:rPr lang="ru-RU" sz="1100">
              <a:solidFill>
                <a:schemeClr val="dk1"/>
              </a:solidFill>
              <a:effectLst/>
              <a:latin typeface="+mn-lt"/>
              <a:ea typeface="+mn-ea"/>
              <a:cs typeface="+mn-cs"/>
            </a:rPr>
            <a:t>с силикатными и иными (карбонатными, металлическими, сульфидными и пр.) расплавами, представляющими интерес для геологов. База данных собиралась автором, начиная примерно с 1990 г, с момента появления первых персональных компьютеров в ИГЕМ РАН. С тех пор база непрерывно пополнялась, и на 1 октября 2022 г. содержит данные из 1984 публикаций для 41731 опытов. Большая часть работ опубликованы в журналах и монографиях, имеющих прямое отношение к наукам о Земле, но некоторый объем информации получен из публикаций из химических, физических, металлургических и смежных областей. </a:t>
          </a:r>
        </a:p>
        <a:p>
          <a:r>
            <a:rPr lang="en-US" sz="1100">
              <a:solidFill>
                <a:schemeClr val="dk1"/>
              </a:solidFill>
              <a:effectLst/>
              <a:latin typeface="+mn-lt"/>
              <a:ea typeface="+mn-ea"/>
              <a:cs typeface="+mn-cs"/>
            </a:rPr>
            <a:t>MELT</a:t>
          </a:r>
          <a:r>
            <a:rPr lang="ru-RU" sz="1100">
              <a:solidFill>
                <a:schemeClr val="dk1"/>
              </a:solidFill>
              <a:effectLst/>
              <a:latin typeface="+mn-lt"/>
              <a:ea typeface="+mn-ea"/>
              <a:cs typeface="+mn-cs"/>
            </a:rPr>
            <a:t> реализована в виде файла </a:t>
          </a:r>
          <a:r>
            <a:rPr lang="en-US" sz="1100">
              <a:solidFill>
                <a:schemeClr val="dk1"/>
              </a:solidFill>
              <a:effectLst/>
              <a:latin typeface="+mn-lt"/>
              <a:ea typeface="+mn-ea"/>
              <a:cs typeface="+mn-cs"/>
            </a:rPr>
            <a:t>Microsoft Access</a:t>
          </a:r>
          <a:r>
            <a:rPr lang="ru-RU" sz="1100">
              <a:solidFill>
                <a:schemeClr val="dk1"/>
              </a:solidFill>
              <a:effectLst/>
              <a:latin typeface="+mn-lt"/>
              <a:ea typeface="+mn-ea"/>
              <a:cs typeface="+mn-cs"/>
            </a:rPr>
            <a:t>(</a:t>
          </a:r>
          <a:r>
            <a:rPr lang="en-US" sz="1100">
              <a:solidFill>
                <a:schemeClr val="dk1"/>
              </a:solidFill>
              <a:effectLst/>
              <a:latin typeface="+mn-lt"/>
              <a:ea typeface="+mn-ea"/>
              <a:cs typeface="+mn-cs"/>
            </a:rPr>
            <a:t>tm</a:t>
          </a:r>
          <a:r>
            <a:rPr lang="ru-RU" sz="1100">
              <a:solidFill>
                <a:schemeClr val="dk1"/>
              </a:solidFill>
              <a:effectLst/>
              <a:latin typeface="+mn-lt"/>
              <a:ea typeface="+mn-ea"/>
              <a:cs typeface="+mn-cs"/>
            </a:rPr>
            <a:t>) </a:t>
          </a:r>
          <a:r>
            <a:rPr lang="en-US" sz="1100">
              <a:solidFill>
                <a:schemeClr val="dk1"/>
              </a:solidFill>
              <a:effectLst/>
              <a:latin typeface="+mn-lt"/>
              <a:ea typeface="+mn-ea"/>
              <a:cs typeface="+mn-cs"/>
            </a:rPr>
            <a:t>melt</a:t>
          </a:r>
          <a:r>
            <a:rPr lang="ru-RU" sz="1100">
              <a:solidFill>
                <a:schemeClr val="dk1"/>
              </a:solidFill>
              <a:effectLst/>
              <a:latin typeface="+mn-lt"/>
              <a:ea typeface="+mn-ea"/>
              <a:cs typeface="+mn-cs"/>
            </a:rPr>
            <a:t>2019.</a:t>
          </a:r>
          <a:r>
            <a:rPr lang="en-US" sz="1100">
              <a:solidFill>
                <a:schemeClr val="dk1"/>
              </a:solidFill>
              <a:effectLst/>
              <a:latin typeface="+mn-lt"/>
              <a:ea typeface="+mn-ea"/>
              <a:cs typeface="+mn-cs"/>
            </a:rPr>
            <a:t>mdb </a:t>
          </a:r>
          <a:r>
            <a:rPr lang="ru-RU" sz="1100">
              <a:solidFill>
                <a:schemeClr val="dk1"/>
              </a:solidFill>
              <a:effectLst/>
              <a:latin typeface="+mn-lt"/>
              <a:ea typeface="+mn-ea"/>
              <a:cs typeface="+mn-cs"/>
            </a:rPr>
            <a:t>размером ~100 Мб. Основной единицей является эксперимент, каждому из которых присваивается уникальный номер. Данные хранятся в таблицах, структура базы представлена на схеме ниже.</a:t>
          </a:r>
        </a:p>
        <a:p>
          <a:r>
            <a:rPr lang="ru-RU" sz="1100">
              <a:solidFill>
                <a:schemeClr val="dk1"/>
              </a:solidFill>
              <a:effectLst/>
              <a:latin typeface="+mn-lt"/>
              <a:ea typeface="+mn-ea"/>
              <a:cs typeface="+mn-cs"/>
            </a:rPr>
            <a:t>В таблице _</a:t>
          </a:r>
          <a:r>
            <a:rPr lang="en-US" sz="1100">
              <a:solidFill>
                <a:schemeClr val="dk1"/>
              </a:solidFill>
              <a:effectLst/>
              <a:latin typeface="+mn-lt"/>
              <a:ea typeface="+mn-ea"/>
              <a:cs typeface="+mn-cs"/>
            </a:rPr>
            <a:t>REFERENCE </a:t>
          </a:r>
          <a:r>
            <a:rPr lang="ru-RU" sz="1100">
              <a:solidFill>
                <a:schemeClr val="dk1"/>
              </a:solidFill>
              <a:effectLst/>
              <a:latin typeface="+mn-lt"/>
              <a:ea typeface="+mn-ea"/>
              <a:cs typeface="+mn-cs"/>
            </a:rPr>
            <a:t>содержится библиографическая информация, каждой работе автоматически присваивается уникальный номер. Этот номер служит для связи со следующей таблицей, _</a:t>
          </a:r>
          <a:r>
            <a:rPr lang="en-US" sz="1100">
              <a:solidFill>
                <a:schemeClr val="dk1"/>
              </a:solidFill>
              <a:effectLst/>
              <a:latin typeface="+mn-lt"/>
              <a:ea typeface="+mn-ea"/>
              <a:cs typeface="+mn-cs"/>
            </a:rPr>
            <a:t>RUN</a:t>
          </a:r>
          <a:r>
            <a:rPr lang="ru-RU" sz="1100">
              <a:solidFill>
                <a:schemeClr val="dk1"/>
              </a:solidFill>
              <a:effectLst/>
              <a:latin typeface="+mn-lt"/>
              <a:ea typeface="+mn-ea"/>
              <a:cs typeface="+mn-cs"/>
            </a:rPr>
            <a:t>_</a:t>
          </a:r>
          <a:r>
            <a:rPr lang="en-US" sz="1100">
              <a:solidFill>
                <a:schemeClr val="dk1"/>
              </a:solidFill>
              <a:effectLst/>
              <a:latin typeface="+mn-lt"/>
              <a:ea typeface="+mn-ea"/>
              <a:cs typeface="+mn-cs"/>
            </a:rPr>
            <a:t>CONDITIONS</a:t>
          </a:r>
          <a:r>
            <a:rPr lang="ru-RU" sz="1100">
              <a:solidFill>
                <a:schemeClr val="dk1"/>
              </a:solidFill>
              <a:effectLst/>
              <a:latin typeface="+mn-lt"/>
              <a:ea typeface="+mn-ea"/>
              <a:cs typeface="+mn-cs"/>
            </a:rPr>
            <a:t>, в ктоторой содержится краткая информация об условиях эксперимента. Каждому эксперименту автоматически присваивается уникальный номер (</a:t>
          </a:r>
          <a:r>
            <a:rPr lang="en-US" sz="1100">
              <a:solidFill>
                <a:schemeClr val="dk1"/>
              </a:solidFill>
              <a:effectLst/>
              <a:latin typeface="+mn-lt"/>
              <a:ea typeface="+mn-ea"/>
              <a:cs typeface="+mn-cs"/>
            </a:rPr>
            <a:t>Run</a:t>
          </a:r>
          <a:r>
            <a:rPr lang="ru-RU" sz="1100">
              <a:solidFill>
                <a:schemeClr val="dk1"/>
              </a:solidFill>
              <a:effectLst/>
              <a:latin typeface="+mn-lt"/>
              <a:ea typeface="+mn-ea"/>
              <a:cs typeface="+mn-cs"/>
            </a:rPr>
            <a:t>_</a:t>
          </a:r>
          <a:r>
            <a:rPr lang="en-US" sz="1100">
              <a:solidFill>
                <a:schemeClr val="dk1"/>
              </a:solidFill>
              <a:effectLst/>
              <a:latin typeface="+mn-lt"/>
              <a:ea typeface="+mn-ea"/>
              <a:cs typeface="+mn-cs"/>
            </a:rPr>
            <a:t>N</a:t>
          </a:r>
          <a:r>
            <a:rPr lang="ru-RU" sz="1100">
              <a:solidFill>
                <a:schemeClr val="dk1"/>
              </a:solidFill>
              <a:effectLst/>
              <a:latin typeface="+mn-lt"/>
              <a:ea typeface="+mn-ea"/>
              <a:cs typeface="+mn-cs"/>
            </a:rPr>
            <a:t>), который повторяется в виде ключевого поля в таблицах с составами фаз. Каждая фаза представлена отдельной таблицей, включающей содержания всех породообразующих и проанализированных редких элементов (в мас. % оксидов или элементов). Каждая запись в таблице </a:t>
          </a:r>
          <a:r>
            <a:rPr lang="en-US" sz="1100">
              <a:solidFill>
                <a:schemeClr val="dk1"/>
              </a:solidFill>
              <a:effectLst/>
              <a:latin typeface="+mn-lt"/>
              <a:ea typeface="+mn-ea"/>
              <a:cs typeface="+mn-cs"/>
            </a:rPr>
            <a:t>_REFERENCE </a:t>
          </a:r>
          <a:r>
            <a:rPr lang="ru-RU" sz="1100">
              <a:solidFill>
                <a:schemeClr val="dk1"/>
              </a:solidFill>
              <a:effectLst/>
              <a:latin typeface="+mn-lt"/>
              <a:ea typeface="+mn-ea"/>
              <a:cs typeface="+mn-cs"/>
            </a:rPr>
            <a:t>может быть связана с неограниченым</a:t>
          </a:r>
          <a:r>
            <a:rPr lang="ru-RU" sz="1100" baseline="0">
              <a:solidFill>
                <a:schemeClr val="dk1"/>
              </a:solidFill>
              <a:effectLst/>
              <a:latin typeface="+mn-lt"/>
              <a:ea typeface="+mn-ea"/>
              <a:cs typeface="+mn-cs"/>
            </a:rPr>
            <a:t> числом записей в таблице </a:t>
          </a:r>
          <a:r>
            <a:rPr lang="en-US" sz="1100" baseline="0">
              <a:solidFill>
                <a:schemeClr val="dk1"/>
              </a:solidFill>
              <a:effectLst/>
              <a:latin typeface="+mn-lt"/>
              <a:ea typeface="+mn-ea"/>
              <a:cs typeface="+mn-cs"/>
            </a:rPr>
            <a:t>_RUN_CONDITIONS. </a:t>
          </a:r>
          <a:r>
            <a:rPr lang="ru-RU" sz="1100">
              <a:solidFill>
                <a:schemeClr val="dk1"/>
              </a:solidFill>
              <a:effectLst/>
              <a:latin typeface="+mn-lt"/>
              <a:ea typeface="+mn-ea"/>
              <a:cs typeface="+mn-cs"/>
            </a:rPr>
            <a:t>Каждому опыту, где присутствует фаза, соответствует одна строка в таблице составов, в том числе и для экспериментов, в которых наличие фазы отмечено, но ее состав не приведен.</a:t>
          </a:r>
        </a:p>
        <a:p>
          <a:r>
            <a:rPr lang="ru-RU" sz="1100">
              <a:solidFill>
                <a:schemeClr val="dk1"/>
              </a:solidFill>
              <a:effectLst/>
              <a:latin typeface="+mn-lt"/>
              <a:ea typeface="+mn-ea"/>
              <a:cs typeface="+mn-cs"/>
            </a:rPr>
            <a:t>СУБД </a:t>
          </a:r>
          <a:r>
            <a:rPr lang="en-US" sz="1100">
              <a:solidFill>
                <a:schemeClr val="dk1"/>
              </a:solidFill>
              <a:effectLst/>
              <a:latin typeface="+mn-lt"/>
              <a:ea typeface="+mn-ea"/>
              <a:cs typeface="+mn-cs"/>
            </a:rPr>
            <a:t>Microsoft Access </a:t>
          </a:r>
          <a:r>
            <a:rPr lang="ru-RU" sz="1100">
              <a:solidFill>
                <a:schemeClr val="dk1"/>
              </a:solidFill>
              <a:effectLst/>
              <a:latin typeface="+mn-lt"/>
              <a:ea typeface="+mn-ea"/>
              <a:cs typeface="+mn-cs"/>
            </a:rPr>
            <a:t>предоставляет разнообразные и гибкие средства работы с базами данных. В частности, легко может быть произведена выборка экспериментов с определенным фазовым составом, параметрами экспериментов и наличием анализов на интересующие пользователя</a:t>
          </a:r>
          <a:r>
            <a:rPr lang="ru-RU" sz="1100" baseline="0">
              <a:solidFill>
                <a:schemeClr val="dk1"/>
              </a:solidFill>
              <a:effectLst/>
              <a:latin typeface="+mn-lt"/>
              <a:ea typeface="+mn-ea"/>
              <a:cs typeface="+mn-cs"/>
            </a:rPr>
            <a:t> элементы</a:t>
          </a:r>
          <a:r>
            <a:rPr lang="ru-RU" sz="1100">
              <a:solidFill>
                <a:schemeClr val="dk1"/>
              </a:solidFill>
              <a:effectLst/>
              <a:latin typeface="+mn-lt"/>
              <a:ea typeface="+mn-ea"/>
              <a:cs typeface="+mn-cs"/>
            </a:rPr>
            <a:t>. Необходимая информация группируется в отдельной таблице, которая может быть скопирована для дальнейшей обработки в других программах (например, </a:t>
          </a:r>
          <a:r>
            <a:rPr lang="en-US" sz="1100">
              <a:solidFill>
                <a:schemeClr val="dk1"/>
              </a:solidFill>
              <a:effectLst/>
              <a:latin typeface="+mn-lt"/>
              <a:ea typeface="+mn-ea"/>
              <a:cs typeface="+mn-cs"/>
            </a:rPr>
            <a:t>Microsoft Excel</a:t>
          </a:r>
          <a:r>
            <a:rPr lang="ru-RU" sz="1100">
              <a:solidFill>
                <a:schemeClr val="dk1"/>
              </a:solidFill>
              <a:effectLst/>
              <a:latin typeface="+mn-lt"/>
              <a:ea typeface="+mn-ea"/>
              <a:cs typeface="+mn-cs"/>
            </a:rPr>
            <a:t>). </a:t>
          </a:r>
        </a:p>
        <a:p>
          <a:r>
            <a:rPr lang="ru-RU" sz="1100">
              <a:solidFill>
                <a:schemeClr val="dk1"/>
              </a:solidFill>
              <a:effectLst/>
              <a:latin typeface="+mn-lt"/>
              <a:ea typeface="+mn-ea"/>
              <a:cs typeface="+mn-cs"/>
            </a:rPr>
            <a:t>База данных </a:t>
          </a:r>
          <a:r>
            <a:rPr lang="en-US" sz="1100">
              <a:solidFill>
                <a:schemeClr val="dk1"/>
              </a:solidFill>
              <a:effectLst/>
              <a:latin typeface="+mn-lt"/>
              <a:ea typeface="+mn-ea"/>
              <a:cs typeface="+mn-cs"/>
            </a:rPr>
            <a:t>MELT </a:t>
          </a:r>
          <a:r>
            <a:rPr lang="ru-RU" sz="1100">
              <a:solidFill>
                <a:schemeClr val="dk1"/>
              </a:solidFill>
              <a:effectLst/>
              <a:latin typeface="+mn-lt"/>
              <a:ea typeface="+mn-ea"/>
              <a:cs typeface="+mn-cs"/>
            </a:rPr>
            <a:t>доступна без каких-либо ограничений и может быть выслана автором по запросу. Адрес для связи </a:t>
          </a:r>
          <a:r>
            <a:rPr lang="en-US" sz="1100" u="sng">
              <a:solidFill>
                <a:schemeClr val="dk1"/>
              </a:solidFill>
              <a:effectLst/>
              <a:latin typeface="+mn-lt"/>
              <a:ea typeface="+mn-ea"/>
              <a:cs typeface="+mn-cs"/>
              <a:hlinkClick xmlns:r="http://schemas.openxmlformats.org/officeDocument/2006/relationships" r:id=""/>
            </a:rPr>
            <a:t>girnis</a:t>
          </a:r>
          <a:r>
            <a:rPr lang="ru-RU" sz="1100" u="sng">
              <a:solidFill>
                <a:schemeClr val="dk1"/>
              </a:solidFill>
              <a:effectLst/>
              <a:latin typeface="+mn-lt"/>
              <a:ea typeface="+mn-ea"/>
              <a:cs typeface="+mn-cs"/>
              <a:hlinkClick xmlns:r="http://schemas.openxmlformats.org/officeDocument/2006/relationships" r:id=""/>
            </a:rPr>
            <a:t>@</a:t>
          </a:r>
          <a:r>
            <a:rPr lang="en-US" sz="1100" u="sng">
              <a:solidFill>
                <a:schemeClr val="dk1"/>
              </a:solidFill>
              <a:effectLst/>
              <a:latin typeface="+mn-lt"/>
              <a:ea typeface="+mn-ea"/>
              <a:cs typeface="+mn-cs"/>
              <a:hlinkClick xmlns:r="http://schemas.openxmlformats.org/officeDocument/2006/relationships" r:id=""/>
            </a:rPr>
            <a:t>igem</a:t>
          </a:r>
          <a:r>
            <a:rPr lang="ru-RU" sz="1100" u="sng">
              <a:solidFill>
                <a:schemeClr val="dk1"/>
              </a:solidFill>
              <a:effectLst/>
              <a:latin typeface="+mn-lt"/>
              <a:ea typeface="+mn-ea"/>
              <a:cs typeface="+mn-cs"/>
              <a:hlinkClick xmlns:r="http://schemas.openxmlformats.org/officeDocument/2006/relationships" r:id=""/>
            </a:rPr>
            <a:t>.</a:t>
          </a:r>
          <a:r>
            <a:rPr lang="en-US" sz="1100" u="sng">
              <a:solidFill>
                <a:schemeClr val="dk1"/>
              </a:solidFill>
              <a:effectLst/>
              <a:latin typeface="+mn-lt"/>
              <a:ea typeface="+mn-ea"/>
              <a:cs typeface="+mn-cs"/>
              <a:hlinkClick xmlns:r="http://schemas.openxmlformats.org/officeDocument/2006/relationships" r:id=""/>
            </a:rPr>
            <a:t>ru</a:t>
          </a:r>
          <a:r>
            <a:rPr lang="ru-RU" sz="1100">
              <a:solidFill>
                <a:schemeClr val="dk1"/>
              </a:solidFill>
              <a:effectLst/>
              <a:latin typeface="+mn-lt"/>
              <a:ea typeface="+mn-ea"/>
              <a:cs typeface="+mn-cs"/>
            </a:rPr>
            <a:t>.</a:t>
          </a:r>
        </a:p>
        <a:p>
          <a:r>
            <a:rPr lang="ru-RU" sz="1100">
              <a:solidFill>
                <a:schemeClr val="dk1"/>
              </a:solidFill>
              <a:effectLst/>
              <a:latin typeface="+mn-lt"/>
              <a:ea typeface="+mn-ea"/>
              <a:cs typeface="+mn-cs"/>
            </a:rPr>
            <a:t> </a:t>
          </a:r>
        </a:p>
        <a:p>
          <a:r>
            <a:rPr lang="ru-RU" sz="1100">
              <a:solidFill>
                <a:schemeClr val="dk1"/>
              </a:solidFill>
              <a:effectLst/>
              <a:latin typeface="+mn-lt"/>
              <a:ea typeface="+mn-ea"/>
              <a:cs typeface="+mn-cs"/>
            </a:rPr>
            <a:t> </a:t>
          </a:r>
        </a:p>
        <a:p>
          <a:r>
            <a:rPr lang="ru-RU" sz="1100">
              <a:solidFill>
                <a:schemeClr val="dk1"/>
              </a:solidFill>
              <a:effectLst/>
              <a:latin typeface="+mn-lt"/>
              <a:ea typeface="+mn-ea"/>
              <a:cs typeface="+mn-cs"/>
            </a:rPr>
            <a:t> </a:t>
          </a:r>
        </a:p>
        <a:p>
          <a:r>
            <a:rPr lang="ru-RU" sz="1100">
              <a:solidFill>
                <a:schemeClr val="dk1"/>
              </a:solidFill>
              <a:effectLst/>
              <a:latin typeface="+mn-lt"/>
              <a:ea typeface="+mn-ea"/>
              <a:cs typeface="+mn-cs"/>
            </a:rPr>
            <a:t> </a:t>
          </a:r>
        </a:p>
        <a:p>
          <a:endParaRPr lang="ru-RU" sz="1100"/>
        </a:p>
      </xdr:txBody>
    </xdr:sp>
    <xdr:clientData/>
  </xdr:twoCellAnchor>
  <xdr:twoCellAnchor editAs="oneCell">
    <xdr:from>
      <xdr:col>0</xdr:col>
      <xdr:colOff>0</xdr:colOff>
      <xdr:row>18</xdr:row>
      <xdr:rowOff>190499</xdr:rowOff>
    </xdr:from>
    <xdr:to>
      <xdr:col>16</xdr:col>
      <xdr:colOff>601126</xdr:colOff>
      <xdr:row>52</xdr:row>
      <xdr:rowOff>85724</xdr:rowOff>
    </xdr:to>
    <xdr:pic>
      <xdr:nvPicPr>
        <xdr:cNvPr id="3" name="Рисунок 2">
          <a:extLst>
            <a:ext uri="{FF2B5EF4-FFF2-40B4-BE49-F238E27FC236}">
              <a16:creationId xmlns:a16="http://schemas.microsoft.com/office/drawing/2014/main" xmlns="" id="{20D0FC9A-8BEC-2771-4F9B-F5FC0A3CBF12}"/>
            </a:ext>
          </a:extLst>
        </xdr:cNvPr>
        <xdr:cNvPicPr>
          <a:picLocks noChangeAspect="1"/>
        </xdr:cNvPicPr>
      </xdr:nvPicPr>
      <xdr:blipFill>
        <a:blip xmlns:r="http://schemas.openxmlformats.org/officeDocument/2006/relationships" r:embed="rId1" cstate="print"/>
        <a:stretch>
          <a:fillRect/>
        </a:stretch>
      </xdr:blipFill>
      <xdr:spPr>
        <a:xfrm>
          <a:off x="0" y="3474719"/>
          <a:ext cx="10354726" cy="61207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lectronic%20Supplemen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base"/>
      <sheetName val="Table S1"/>
      <sheetName val="Table S2"/>
      <sheetName val="Table S3"/>
    </sheetNames>
    <sheetDataSet>
      <sheetData sheetId="0"/>
      <sheetData sheetId="1"/>
      <sheetData sheetId="2">
        <row r="4">
          <cell r="C4">
            <v>7.3000000000000004E-6</v>
          </cell>
        </row>
        <row r="5">
          <cell r="C5">
            <v>9.7000000000000003E-6</v>
          </cell>
          <cell r="P5">
            <v>-211.3</v>
          </cell>
        </row>
        <row r="6">
          <cell r="C6">
            <v>1.5E-5</v>
          </cell>
          <cell r="M6">
            <v>-18.5</v>
          </cell>
        </row>
        <row r="7">
          <cell r="C7">
            <v>1.5999999999999999E-5</v>
          </cell>
        </row>
        <row r="8">
          <cell r="C8">
            <v>2.4000000000000001E-5</v>
          </cell>
        </row>
        <row r="9">
          <cell r="C9">
            <v>4.6E-5</v>
          </cell>
          <cell r="M9">
            <v>-15.25</v>
          </cell>
        </row>
        <row r="10">
          <cell r="C10">
            <v>4.8000000000000001E-5</v>
          </cell>
          <cell r="M10">
            <v>-7.0015383306130472</v>
          </cell>
          <cell r="N10">
            <v>10.08</v>
          </cell>
        </row>
        <row r="11">
          <cell r="C11">
            <v>6.9999999999999994E-5</v>
          </cell>
        </row>
        <row r="12">
          <cell r="C12">
            <v>7.2999999999999999E-5</v>
          </cell>
          <cell r="M12">
            <v>-3.98</v>
          </cell>
        </row>
        <row r="13">
          <cell r="C13">
            <v>2.9999999999999997E-4</v>
          </cell>
          <cell r="H13">
            <v>8.06</v>
          </cell>
          <cell r="V13">
            <v>215.8</v>
          </cell>
        </row>
        <row r="14">
          <cell r="C14">
            <v>5.0000000000000001E-4</v>
          </cell>
          <cell r="K14">
            <v>25.1</v>
          </cell>
        </row>
        <row r="15">
          <cell r="C15">
            <v>6.7000000000000002E-4</v>
          </cell>
          <cell r="I15">
            <v>-6.4</v>
          </cell>
          <cell r="J15">
            <v>3.8</v>
          </cell>
          <cell r="U15">
            <v>-15.5</v>
          </cell>
        </row>
        <row r="16">
          <cell r="C16">
            <v>6.8999999999999997E-4</v>
          </cell>
          <cell r="I16">
            <v>-17.45</v>
          </cell>
          <cell r="M16">
            <v>-5.23</v>
          </cell>
        </row>
        <row r="17">
          <cell r="C17">
            <v>7.5000000000000002E-4</v>
          </cell>
          <cell r="H17">
            <v>-4.37</v>
          </cell>
          <cell r="I17">
            <v>-9.14</v>
          </cell>
          <cell r="U17">
            <v>-23.1</v>
          </cell>
        </row>
        <row r="18">
          <cell r="C18">
            <v>8.0999999999999996E-4</v>
          </cell>
          <cell r="G18">
            <v>7.5999999999999998E-2</v>
          </cell>
        </row>
        <row r="19">
          <cell r="C19">
            <v>8.4999999999999995E-4</v>
          </cell>
          <cell r="M19">
            <v>-6.5</v>
          </cell>
        </row>
        <row r="20">
          <cell r="C20">
            <v>1E-3</v>
          </cell>
          <cell r="K20">
            <v>20.25</v>
          </cell>
          <cell r="S20">
            <v>21.8</v>
          </cell>
        </row>
        <row r="21">
          <cell r="C21">
            <v>1.1000000000000001E-3</v>
          </cell>
        </row>
        <row r="22">
          <cell r="C22">
            <v>1.4E-3</v>
          </cell>
        </row>
        <row r="23">
          <cell r="C23">
            <v>1.6000000000000001E-3</v>
          </cell>
          <cell r="H23">
            <v>-5.8</v>
          </cell>
          <cell r="I23">
            <v>-22.4</v>
          </cell>
          <cell r="M23">
            <v>-6</v>
          </cell>
          <cell r="N23">
            <v>4.0999999999999996</v>
          </cell>
        </row>
        <row r="24">
          <cell r="C24">
            <v>2.2000000000000001E-3</v>
          </cell>
        </row>
        <row r="25">
          <cell r="C25">
            <v>2.3999999999999998E-3</v>
          </cell>
          <cell r="M25">
            <v>-17.170000000000002</v>
          </cell>
        </row>
        <row r="26">
          <cell r="C26">
            <v>2.5999999999999999E-3</v>
          </cell>
          <cell r="H26">
            <v>-4.76</v>
          </cell>
          <cell r="M26">
            <v>-1.92</v>
          </cell>
        </row>
        <row r="27">
          <cell r="C27">
            <v>3.3E-3</v>
          </cell>
          <cell r="M27">
            <v>-8.7200000000000006</v>
          </cell>
          <cell r="N27">
            <v>11.8</v>
          </cell>
        </row>
        <row r="28">
          <cell r="C28">
            <v>3.7000000000000002E-3</v>
          </cell>
        </row>
        <row r="29">
          <cell r="C29">
            <v>4.7000000000000002E-3</v>
          </cell>
          <cell r="F29">
            <v>-7.5</v>
          </cell>
          <cell r="H29">
            <v>-12.56</v>
          </cell>
          <cell r="L29">
            <v>-3.98</v>
          </cell>
          <cell r="Q29">
            <v>-0.93</v>
          </cell>
          <cell r="R29">
            <v>11.5</v>
          </cell>
          <cell r="T29">
            <v>8.1300000000000008</v>
          </cell>
        </row>
        <row r="30">
          <cell r="C30">
            <v>4.7999999999999996E-3</v>
          </cell>
        </row>
        <row r="31">
          <cell r="C31">
            <v>4.8999999999999998E-3</v>
          </cell>
          <cell r="H31">
            <v>-6.29</v>
          </cell>
          <cell r="I31">
            <v>-9.8800000000000008</v>
          </cell>
          <cell r="M31">
            <v>-3.56</v>
          </cell>
        </row>
        <row r="32">
          <cell r="C32">
            <v>5.0000000000000001E-3</v>
          </cell>
          <cell r="M32">
            <v>-7.32</v>
          </cell>
          <cell r="N32">
            <v>13.74</v>
          </cell>
        </row>
        <row r="33">
          <cell r="C33">
            <v>6.1999999999999998E-3</v>
          </cell>
        </row>
        <row r="34">
          <cell r="C34">
            <v>6.4999999999999997E-3</v>
          </cell>
          <cell r="I34">
            <v>-51.95</v>
          </cell>
          <cell r="M34">
            <v>-4.87</v>
          </cell>
          <cell r="N34">
            <v>7.53</v>
          </cell>
        </row>
        <row r="35">
          <cell r="C35">
            <v>6.6E-3</v>
          </cell>
          <cell r="H35">
            <v>-5.12</v>
          </cell>
          <cell r="M35">
            <v>-19.2</v>
          </cell>
          <cell r="N35">
            <v>-17.5</v>
          </cell>
          <cell r="Q35">
            <v>-0.89</v>
          </cell>
          <cell r="U35">
            <v>56.7</v>
          </cell>
        </row>
        <row r="36">
          <cell r="C36">
            <v>7.6E-3</v>
          </cell>
        </row>
        <row r="37">
          <cell r="C37">
            <v>0.01</v>
          </cell>
          <cell r="Q37">
            <v>17.989999999999998</v>
          </cell>
        </row>
        <row r="38">
          <cell r="C38">
            <v>1.0999999999999999E-2</v>
          </cell>
          <cell r="M38">
            <v>-8.7799999999999994</v>
          </cell>
          <cell r="N38">
            <v>11.64</v>
          </cell>
        </row>
        <row r="39">
          <cell r="C39">
            <v>1.6E-2</v>
          </cell>
          <cell r="G39">
            <v>-3.2000000000000001E-2</v>
          </cell>
          <cell r="I39">
            <v>-15.96</v>
          </cell>
          <cell r="M39">
            <v>-6.21</v>
          </cell>
          <cell r="N39">
            <v>6.04</v>
          </cell>
        </row>
        <row r="40">
          <cell r="C40">
            <v>1.7999999999999999E-2</v>
          </cell>
          <cell r="I40">
            <v>-3.7</v>
          </cell>
          <cell r="L40">
            <v>-6.92</v>
          </cell>
          <cell r="T40">
            <v>16.05</v>
          </cell>
          <cell r="W40">
            <v>-1.21</v>
          </cell>
        </row>
        <row r="41">
          <cell r="C41">
            <v>1.7999999999999999E-2</v>
          </cell>
          <cell r="I41">
            <v>-35.200000000000003</v>
          </cell>
          <cell r="M41">
            <v>-5.78</v>
          </cell>
          <cell r="V41">
            <v>133.30000000000001</v>
          </cell>
        </row>
        <row r="42">
          <cell r="C42">
            <v>2.3E-2</v>
          </cell>
          <cell r="L42">
            <v>2.65</v>
          </cell>
          <cell r="O42">
            <v>-19.2</v>
          </cell>
        </row>
        <row r="43">
          <cell r="C43">
            <v>2.4E-2</v>
          </cell>
          <cell r="G43">
            <v>-2.3E-2</v>
          </cell>
          <cell r="M43">
            <v>-5.85</v>
          </cell>
        </row>
        <row r="44">
          <cell r="C44">
            <v>2.9000000000000001E-2</v>
          </cell>
          <cell r="F44">
            <v>-3.43</v>
          </cell>
          <cell r="G44">
            <v>-3.4000000000000002E-2</v>
          </cell>
          <cell r="N44">
            <v>5.12</v>
          </cell>
          <cell r="O44">
            <v>8.6</v>
          </cell>
          <cell r="Q44">
            <v>-2.27</v>
          </cell>
        </row>
        <row r="45">
          <cell r="C45">
            <v>0.11</v>
          </cell>
        </row>
        <row r="46">
          <cell r="C46">
            <v>0.11</v>
          </cell>
          <cell r="K46">
            <v>13.17</v>
          </cell>
          <cell r="V46">
            <v>116.7</v>
          </cell>
        </row>
        <row r="47">
          <cell r="C47">
            <v>0.11</v>
          </cell>
          <cell r="G47">
            <v>-8.6999999999999994E-3</v>
          </cell>
        </row>
        <row r="48">
          <cell r="C48">
            <v>0.19</v>
          </cell>
          <cell r="G48">
            <v>-1.7000000000000001E-2</v>
          </cell>
          <cell r="L48">
            <v>2.4700000000000002</v>
          </cell>
          <cell r="N48">
            <v>6.01</v>
          </cell>
          <cell r="Q48">
            <v>-2.81</v>
          </cell>
          <cell r="S48">
            <v>19.98</v>
          </cell>
        </row>
        <row r="49">
          <cell r="C49">
            <v>0.22</v>
          </cell>
          <cell r="H49">
            <v>-5.73</v>
          </cell>
          <cell r="M49">
            <v>-6.59</v>
          </cell>
        </row>
        <row r="50">
          <cell r="C50">
            <v>0.71</v>
          </cell>
          <cell r="G50">
            <v>-2.9000000000000001E-2</v>
          </cell>
          <cell r="N50">
            <v>3.2</v>
          </cell>
        </row>
        <row r="51">
          <cell r="C51">
            <v>1.02</v>
          </cell>
          <cell r="G51">
            <v>-1.7999999999999999E-2</v>
          </cell>
          <cell r="J51">
            <v>3.51</v>
          </cell>
          <cell r="K51">
            <v>1.43</v>
          </cell>
          <cell r="N51">
            <v>5.47</v>
          </cell>
          <cell r="R51">
            <v>2.67</v>
          </cell>
        </row>
        <row r="52">
          <cell r="C52">
            <v>1.05</v>
          </cell>
          <cell r="G52">
            <v>-7.7000000000000002E-3</v>
          </cell>
          <cell r="H52">
            <v>4.57</v>
          </cell>
          <cell r="I52">
            <v>3.87</v>
          </cell>
          <cell r="J52">
            <v>4.2</v>
          </cell>
          <cell r="N52">
            <v>5.27</v>
          </cell>
          <cell r="O52">
            <v>6.64</v>
          </cell>
          <cell r="T52">
            <v>3.75</v>
          </cell>
          <cell r="U52">
            <v>15.85</v>
          </cell>
          <cell r="W52">
            <v>-1.46</v>
          </cell>
        </row>
        <row r="53">
          <cell r="C53">
            <v>1.1200000000000001</v>
          </cell>
          <cell r="L53">
            <v>-2.08</v>
          </cell>
          <cell r="V53">
            <v>25.3</v>
          </cell>
        </row>
        <row r="54">
          <cell r="C54">
            <v>1.1399999999999999</v>
          </cell>
        </row>
        <row r="55">
          <cell r="C55">
            <v>1.9</v>
          </cell>
        </row>
        <row r="56">
          <cell r="C56">
            <v>4.5999999999999996</v>
          </cell>
          <cell r="F56">
            <v>5.0350000000000001</v>
          </cell>
          <cell r="H56">
            <v>1.76</v>
          </cell>
          <cell r="J56">
            <v>1.79</v>
          </cell>
          <cell r="N56">
            <v>7.98</v>
          </cell>
          <cell r="V56">
            <v>-42.4</v>
          </cell>
        </row>
        <row r="57">
          <cell r="C57">
            <v>10.3</v>
          </cell>
          <cell r="F57">
            <v>6.03</v>
          </cell>
          <cell r="N57">
            <v>4.01</v>
          </cell>
          <cell r="R57">
            <v>1.92</v>
          </cell>
        </row>
      </sheetData>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
  <sheetViews>
    <sheetView workbookViewId="0">
      <selection activeCell="T1" sqref="T1"/>
    </sheetView>
  </sheetViews>
  <sheetFormatPr defaultRowHeight="14.4"/>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dimension ref="A1:AO759"/>
  <sheetViews>
    <sheetView workbookViewId="0">
      <pane xSplit="1" ySplit="3" topLeftCell="B4" activePane="bottomRight" state="frozen"/>
      <selection pane="topRight" activeCell="B1" sqref="B1"/>
      <selection pane="bottomLeft" activeCell="A4" sqref="A4"/>
      <selection pane="bottomRight" activeCell="E2" sqref="E2"/>
    </sheetView>
  </sheetViews>
  <sheetFormatPr defaultRowHeight="14.4"/>
  <cols>
    <col min="3" max="3" width="12.109375" customWidth="1"/>
  </cols>
  <sheetData>
    <row r="1" spans="1:41">
      <c r="A1" s="31" t="s">
        <v>800</v>
      </c>
      <c r="M1" t="s">
        <v>802</v>
      </c>
    </row>
    <row r="2" spans="1:41" ht="16.8">
      <c r="A2" s="31" t="s">
        <v>801</v>
      </c>
      <c r="M2" t="s">
        <v>803</v>
      </c>
      <c r="P2" t="s">
        <v>817</v>
      </c>
      <c r="R2" t="s">
        <v>818</v>
      </c>
      <c r="T2" t="s">
        <v>819</v>
      </c>
      <c r="V2" t="s">
        <v>820</v>
      </c>
      <c r="X2" t="s">
        <v>821</v>
      </c>
      <c r="Z2" t="s">
        <v>804</v>
      </c>
      <c r="AB2" t="s">
        <v>805</v>
      </c>
      <c r="AD2" t="s">
        <v>806</v>
      </c>
      <c r="AF2" t="s">
        <v>822</v>
      </c>
      <c r="AH2" t="s">
        <v>823</v>
      </c>
      <c r="AJ2" t="s">
        <v>824</v>
      </c>
      <c r="AL2" t="s">
        <v>825</v>
      </c>
      <c r="AN2" t="s">
        <v>807</v>
      </c>
    </row>
    <row r="3" spans="1:41" s="22" customFormat="1" ht="43.2">
      <c r="A3" s="22" t="s">
        <v>776</v>
      </c>
      <c r="B3" s="22" t="s">
        <v>777</v>
      </c>
      <c r="C3" s="22" t="s">
        <v>778</v>
      </c>
      <c r="D3" s="22" t="s">
        <v>779</v>
      </c>
      <c r="E3" s="22" t="s">
        <v>780</v>
      </c>
      <c r="F3" s="22" t="s">
        <v>781</v>
      </c>
      <c r="G3" s="22" t="s">
        <v>782</v>
      </c>
      <c r="H3" s="22" t="s">
        <v>783</v>
      </c>
      <c r="I3" s="22" t="s">
        <v>784</v>
      </c>
      <c r="M3" t="s">
        <v>798</v>
      </c>
      <c r="N3" t="s">
        <v>799</v>
      </c>
      <c r="O3"/>
      <c r="P3" t="s">
        <v>798</v>
      </c>
      <c r="Q3" t="s">
        <v>799</v>
      </c>
      <c r="R3" t="s">
        <v>798</v>
      </c>
      <c r="S3" t="s">
        <v>799</v>
      </c>
      <c r="T3" t="s">
        <v>798</v>
      </c>
      <c r="U3" t="s">
        <v>799</v>
      </c>
      <c r="V3" t="s">
        <v>798</v>
      </c>
      <c r="W3" t="s">
        <v>799</v>
      </c>
      <c r="X3" t="s">
        <v>798</v>
      </c>
      <c r="Y3" t="s">
        <v>799</v>
      </c>
      <c r="Z3" t="s">
        <v>798</v>
      </c>
      <c r="AA3" t="s">
        <v>799</v>
      </c>
      <c r="AB3" t="s">
        <v>798</v>
      </c>
      <c r="AC3" t="s">
        <v>799</v>
      </c>
      <c r="AD3" t="s">
        <v>798</v>
      </c>
      <c r="AE3" t="s">
        <v>799</v>
      </c>
      <c r="AF3" t="s">
        <v>798</v>
      </c>
      <c r="AG3" t="s">
        <v>799</v>
      </c>
      <c r="AH3" t="s">
        <v>798</v>
      </c>
      <c r="AI3" t="s">
        <v>799</v>
      </c>
      <c r="AJ3" t="s">
        <v>798</v>
      </c>
      <c r="AK3" t="s">
        <v>799</v>
      </c>
      <c r="AL3" t="s">
        <v>798</v>
      </c>
      <c r="AM3" t="s">
        <v>799</v>
      </c>
      <c r="AN3" t="s">
        <v>798</v>
      </c>
      <c r="AO3" t="s">
        <v>799</v>
      </c>
    </row>
    <row r="4" spans="1:41">
      <c r="A4" t="s">
        <v>1</v>
      </c>
      <c r="B4">
        <v>0.03</v>
      </c>
      <c r="C4">
        <v>0.03</v>
      </c>
      <c r="D4">
        <v>1E-3</v>
      </c>
      <c r="E4">
        <v>1.2999999999999999E-2</v>
      </c>
      <c r="F4" s="1">
        <v>2.3E-2</v>
      </c>
      <c r="G4">
        <v>3.5000000000000003E-2</v>
      </c>
      <c r="H4">
        <v>0.2</v>
      </c>
      <c r="I4">
        <v>3126</v>
      </c>
      <c r="M4">
        <v>5.4</v>
      </c>
      <c r="N4">
        <v>203796</v>
      </c>
      <c r="P4">
        <v>1E-4</v>
      </c>
      <c r="Q4">
        <v>12</v>
      </c>
      <c r="R4">
        <v>750</v>
      </c>
      <c r="S4">
        <v>2150</v>
      </c>
      <c r="T4">
        <v>30</v>
      </c>
      <c r="U4">
        <v>75</v>
      </c>
      <c r="V4">
        <v>0</v>
      </c>
      <c r="W4">
        <v>34</v>
      </c>
      <c r="X4">
        <v>0</v>
      </c>
      <c r="Y4">
        <v>25</v>
      </c>
      <c r="Z4">
        <v>0</v>
      </c>
      <c r="AA4">
        <v>34</v>
      </c>
      <c r="AB4">
        <v>0</v>
      </c>
      <c r="AC4">
        <v>39</v>
      </c>
      <c r="AD4">
        <v>0</v>
      </c>
      <c r="AE4">
        <v>29</v>
      </c>
      <c r="AF4">
        <v>0</v>
      </c>
      <c r="AG4">
        <v>16</v>
      </c>
      <c r="AH4">
        <v>0</v>
      </c>
      <c r="AI4">
        <v>23</v>
      </c>
      <c r="AJ4">
        <v>0</v>
      </c>
      <c r="AK4">
        <v>40</v>
      </c>
      <c r="AL4">
        <v>0</v>
      </c>
      <c r="AM4">
        <v>25</v>
      </c>
      <c r="AN4">
        <v>0.02</v>
      </c>
      <c r="AO4">
        <v>1</v>
      </c>
    </row>
    <row r="5" spans="1:41">
      <c r="A5" t="s">
        <v>2</v>
      </c>
      <c r="B5">
        <v>0.01</v>
      </c>
      <c r="C5">
        <v>1.2E-2</v>
      </c>
      <c r="D5">
        <v>4.0000000000000002E-4</v>
      </c>
      <c r="E5">
        <v>4.0000000000000001E-3</v>
      </c>
      <c r="F5" s="1">
        <v>6.0000000000000001E-3</v>
      </c>
      <c r="G5">
        <v>1.0999999999999999E-2</v>
      </c>
      <c r="H5">
        <v>0.1</v>
      </c>
      <c r="I5">
        <v>4589</v>
      </c>
      <c r="M5">
        <v>106</v>
      </c>
      <c r="N5">
        <v>132311</v>
      </c>
      <c r="P5">
        <v>1E-4</v>
      </c>
      <c r="Q5">
        <v>12</v>
      </c>
      <c r="R5">
        <v>700</v>
      </c>
      <c r="S5">
        <v>2450</v>
      </c>
      <c r="T5">
        <v>30</v>
      </c>
      <c r="U5">
        <v>75</v>
      </c>
      <c r="V5">
        <v>0</v>
      </c>
      <c r="W5">
        <v>34</v>
      </c>
      <c r="X5">
        <v>0</v>
      </c>
      <c r="Y5">
        <v>25</v>
      </c>
      <c r="Z5">
        <v>0</v>
      </c>
      <c r="AA5">
        <v>45</v>
      </c>
      <c r="AB5">
        <v>0</v>
      </c>
      <c r="AC5">
        <v>41</v>
      </c>
      <c r="AD5">
        <v>0</v>
      </c>
      <c r="AE5">
        <v>32</v>
      </c>
      <c r="AF5">
        <v>0</v>
      </c>
      <c r="AG5">
        <v>28</v>
      </c>
      <c r="AH5">
        <v>0</v>
      </c>
      <c r="AI5">
        <v>23</v>
      </c>
      <c r="AJ5">
        <v>0</v>
      </c>
      <c r="AK5">
        <v>40</v>
      </c>
      <c r="AL5">
        <v>0</v>
      </c>
      <c r="AM5">
        <v>25</v>
      </c>
      <c r="AN5">
        <v>0</v>
      </c>
      <c r="AO5">
        <v>1</v>
      </c>
    </row>
    <row r="6" spans="1:41">
      <c r="A6" t="s">
        <v>3</v>
      </c>
      <c r="B6">
        <v>1.5</v>
      </c>
      <c r="C6">
        <v>1.9</v>
      </c>
      <c r="D6">
        <v>0.01</v>
      </c>
      <c r="E6">
        <v>0.76</v>
      </c>
      <c r="F6" s="1">
        <v>1.1000000000000001</v>
      </c>
      <c r="G6">
        <v>1.55</v>
      </c>
      <c r="H6">
        <v>27</v>
      </c>
      <c r="I6">
        <v>4536</v>
      </c>
      <c r="M6">
        <v>23</v>
      </c>
      <c r="N6">
        <v>61956</v>
      </c>
      <c r="P6">
        <v>1E-4</v>
      </c>
      <c r="Q6">
        <v>12</v>
      </c>
      <c r="R6">
        <v>750</v>
      </c>
      <c r="S6">
        <v>2450</v>
      </c>
      <c r="T6">
        <v>30</v>
      </c>
      <c r="U6">
        <v>75</v>
      </c>
      <c r="V6">
        <v>0</v>
      </c>
      <c r="W6">
        <v>34</v>
      </c>
      <c r="X6">
        <v>0</v>
      </c>
      <c r="Y6">
        <v>25</v>
      </c>
      <c r="Z6">
        <v>0</v>
      </c>
      <c r="AA6">
        <v>45</v>
      </c>
      <c r="AB6">
        <v>0</v>
      </c>
      <c r="AC6">
        <v>41</v>
      </c>
      <c r="AD6">
        <v>0</v>
      </c>
      <c r="AE6">
        <v>29</v>
      </c>
      <c r="AF6">
        <v>0</v>
      </c>
      <c r="AG6">
        <v>16</v>
      </c>
      <c r="AH6">
        <v>0</v>
      </c>
      <c r="AI6">
        <v>15</v>
      </c>
      <c r="AJ6">
        <v>0</v>
      </c>
      <c r="AK6">
        <v>40</v>
      </c>
      <c r="AL6">
        <v>0</v>
      </c>
      <c r="AM6">
        <v>25</v>
      </c>
      <c r="AN6">
        <v>0.02</v>
      </c>
      <c r="AO6">
        <v>1</v>
      </c>
    </row>
    <row r="7" spans="1:41">
      <c r="A7" t="s">
        <v>4</v>
      </c>
      <c r="B7">
        <v>0.04</v>
      </c>
      <c r="C7">
        <v>0.05</v>
      </c>
      <c r="D7">
        <v>8.9999999999999998E-4</v>
      </c>
      <c r="E7">
        <v>2.4E-2</v>
      </c>
      <c r="F7" s="1">
        <v>3.1E-2</v>
      </c>
      <c r="G7">
        <v>4.2000000000000003E-2</v>
      </c>
      <c r="H7">
        <v>0.8</v>
      </c>
      <c r="I7">
        <v>6423</v>
      </c>
      <c r="M7">
        <v>93</v>
      </c>
      <c r="N7">
        <v>293020</v>
      </c>
      <c r="P7">
        <v>1E-4</v>
      </c>
      <c r="Q7">
        <v>12</v>
      </c>
      <c r="R7">
        <v>730</v>
      </c>
      <c r="S7">
        <v>2450</v>
      </c>
      <c r="T7">
        <v>30</v>
      </c>
      <c r="U7">
        <v>75</v>
      </c>
      <c r="V7">
        <v>0</v>
      </c>
      <c r="W7">
        <v>34</v>
      </c>
      <c r="X7">
        <v>0</v>
      </c>
      <c r="Y7">
        <v>25</v>
      </c>
      <c r="Z7">
        <v>0</v>
      </c>
      <c r="AA7">
        <v>45</v>
      </c>
      <c r="AB7">
        <v>0</v>
      </c>
      <c r="AC7">
        <v>45</v>
      </c>
      <c r="AD7">
        <v>0</v>
      </c>
      <c r="AE7">
        <v>41</v>
      </c>
      <c r="AF7">
        <v>0</v>
      </c>
      <c r="AG7">
        <v>18</v>
      </c>
      <c r="AH7">
        <v>0</v>
      </c>
      <c r="AI7">
        <v>17</v>
      </c>
      <c r="AJ7">
        <v>0</v>
      </c>
      <c r="AK7">
        <v>40</v>
      </c>
      <c r="AL7">
        <v>0</v>
      </c>
      <c r="AM7">
        <v>25</v>
      </c>
      <c r="AN7">
        <v>0.02</v>
      </c>
      <c r="AO7">
        <v>1</v>
      </c>
    </row>
    <row r="8" spans="1:41">
      <c r="A8" s="1" t="s">
        <v>5</v>
      </c>
      <c r="B8" s="1">
        <v>0.02</v>
      </c>
      <c r="C8" s="1">
        <v>0.03</v>
      </c>
      <c r="D8" s="1">
        <v>1.4999999999999999E-4</v>
      </c>
      <c r="E8" s="1">
        <v>4.0000000000000001E-3</v>
      </c>
      <c r="F8" s="1">
        <v>8.0000000000000002E-3</v>
      </c>
      <c r="G8" s="1">
        <v>1.7000000000000001E-2</v>
      </c>
      <c r="H8" s="1">
        <v>0.4</v>
      </c>
      <c r="I8" s="1">
        <v>1712</v>
      </c>
      <c r="M8">
        <v>74</v>
      </c>
      <c r="N8">
        <v>111278</v>
      </c>
      <c r="P8">
        <v>1E-4</v>
      </c>
      <c r="Q8">
        <v>12</v>
      </c>
      <c r="R8">
        <v>750</v>
      </c>
      <c r="S8">
        <v>2450</v>
      </c>
      <c r="T8">
        <v>30</v>
      </c>
      <c r="U8">
        <v>75</v>
      </c>
      <c r="V8">
        <v>0</v>
      </c>
      <c r="W8">
        <v>34</v>
      </c>
      <c r="X8">
        <v>0</v>
      </c>
      <c r="Y8">
        <v>25</v>
      </c>
      <c r="Z8">
        <v>0</v>
      </c>
      <c r="AA8">
        <v>45</v>
      </c>
      <c r="AB8">
        <v>0</v>
      </c>
      <c r="AC8">
        <v>41</v>
      </c>
      <c r="AD8">
        <v>0</v>
      </c>
      <c r="AE8">
        <v>29</v>
      </c>
      <c r="AF8">
        <v>0</v>
      </c>
      <c r="AG8">
        <v>15</v>
      </c>
      <c r="AH8">
        <v>0</v>
      </c>
      <c r="AI8">
        <v>17</v>
      </c>
      <c r="AJ8">
        <v>0</v>
      </c>
      <c r="AK8">
        <v>38</v>
      </c>
      <c r="AL8">
        <v>0</v>
      </c>
      <c r="AM8">
        <v>25</v>
      </c>
      <c r="AN8">
        <v>0.02</v>
      </c>
      <c r="AO8">
        <v>1</v>
      </c>
    </row>
    <row r="9" spans="1:41">
      <c r="A9" t="s">
        <v>6</v>
      </c>
      <c r="B9">
        <v>0.05</v>
      </c>
      <c r="C9">
        <v>0.08</v>
      </c>
      <c r="D9">
        <v>4.0000000000000003E-5</v>
      </c>
      <c r="E9">
        <v>6.0000000000000001E-3</v>
      </c>
      <c r="F9" s="1">
        <v>1.2999999999999999E-2</v>
      </c>
      <c r="G9">
        <v>4.5999999999999999E-2</v>
      </c>
      <c r="H9">
        <v>0.5</v>
      </c>
      <c r="I9">
        <v>946</v>
      </c>
      <c r="M9">
        <v>42</v>
      </c>
      <c r="N9">
        <v>190933</v>
      </c>
      <c r="P9">
        <v>1E-4</v>
      </c>
      <c r="Q9">
        <v>12</v>
      </c>
      <c r="R9">
        <v>750</v>
      </c>
      <c r="S9">
        <v>2000</v>
      </c>
      <c r="T9">
        <v>30</v>
      </c>
      <c r="U9">
        <v>75</v>
      </c>
      <c r="V9">
        <v>0</v>
      </c>
      <c r="W9">
        <v>34</v>
      </c>
      <c r="X9">
        <v>0</v>
      </c>
      <c r="Y9">
        <v>25</v>
      </c>
      <c r="Z9">
        <v>0</v>
      </c>
      <c r="AA9">
        <v>30</v>
      </c>
      <c r="AB9">
        <v>0</v>
      </c>
      <c r="AC9">
        <v>39</v>
      </c>
      <c r="AD9">
        <v>0</v>
      </c>
      <c r="AE9">
        <v>26</v>
      </c>
      <c r="AF9">
        <v>0</v>
      </c>
      <c r="AG9">
        <v>16</v>
      </c>
      <c r="AH9">
        <v>0</v>
      </c>
      <c r="AI9">
        <v>23</v>
      </c>
      <c r="AJ9">
        <v>0</v>
      </c>
      <c r="AK9">
        <v>33</v>
      </c>
      <c r="AL9">
        <v>0</v>
      </c>
      <c r="AM9">
        <v>25</v>
      </c>
      <c r="AN9">
        <v>0.02</v>
      </c>
      <c r="AO9">
        <v>1</v>
      </c>
    </row>
    <row r="10" spans="1:41">
      <c r="A10" t="s">
        <v>7</v>
      </c>
      <c r="B10">
        <v>1.03</v>
      </c>
      <c r="C10">
        <v>1.1000000000000001</v>
      </c>
      <c r="D10">
        <v>1.0999999999999999E-2</v>
      </c>
      <c r="E10">
        <v>0.55000000000000004</v>
      </c>
      <c r="F10" s="1">
        <v>0.76</v>
      </c>
      <c r="G10">
        <v>1.1100000000000001</v>
      </c>
      <c r="H10">
        <v>16</v>
      </c>
      <c r="I10">
        <v>2890</v>
      </c>
      <c r="M10">
        <v>1.7</v>
      </c>
      <c r="N10">
        <v>68419</v>
      </c>
      <c r="P10">
        <v>1E-4</v>
      </c>
      <c r="Q10">
        <v>12</v>
      </c>
      <c r="R10">
        <v>900</v>
      </c>
      <c r="S10">
        <v>2450</v>
      </c>
      <c r="T10">
        <v>30</v>
      </c>
      <c r="U10">
        <v>69</v>
      </c>
      <c r="V10">
        <v>0</v>
      </c>
      <c r="W10">
        <v>34</v>
      </c>
      <c r="X10">
        <v>0</v>
      </c>
      <c r="Y10">
        <v>22</v>
      </c>
      <c r="Z10">
        <v>0</v>
      </c>
      <c r="AA10">
        <v>45</v>
      </c>
      <c r="AB10">
        <v>0</v>
      </c>
      <c r="AC10">
        <v>41</v>
      </c>
      <c r="AD10">
        <v>0</v>
      </c>
      <c r="AE10">
        <v>50</v>
      </c>
      <c r="AF10">
        <v>0</v>
      </c>
      <c r="AG10">
        <v>13</v>
      </c>
      <c r="AH10">
        <v>0</v>
      </c>
      <c r="AI10">
        <v>14</v>
      </c>
      <c r="AJ10">
        <v>0</v>
      </c>
      <c r="AK10">
        <v>38</v>
      </c>
      <c r="AL10">
        <v>0</v>
      </c>
      <c r="AM10">
        <v>25</v>
      </c>
      <c r="AN10">
        <v>0.05</v>
      </c>
      <c r="AO10">
        <v>1</v>
      </c>
    </row>
    <row r="11" spans="1:41">
      <c r="A11" t="s">
        <v>8</v>
      </c>
      <c r="B11">
        <v>0.18</v>
      </c>
      <c r="C11">
        <v>0.18</v>
      </c>
      <c r="D11">
        <v>7.0000000000000001E-3</v>
      </c>
      <c r="E11">
        <v>0.06</v>
      </c>
      <c r="F11" s="1">
        <v>0.12</v>
      </c>
      <c r="G11">
        <v>0.24</v>
      </c>
      <c r="H11">
        <v>0.9</v>
      </c>
      <c r="I11">
        <v>704</v>
      </c>
      <c r="M11">
        <v>44</v>
      </c>
      <c r="N11">
        <v>109103</v>
      </c>
      <c r="P11">
        <v>1E-4</v>
      </c>
      <c r="Q11">
        <v>12</v>
      </c>
      <c r="R11">
        <v>750</v>
      </c>
      <c r="S11">
        <v>2000</v>
      </c>
      <c r="T11">
        <v>30</v>
      </c>
      <c r="U11">
        <v>75</v>
      </c>
      <c r="V11">
        <v>0</v>
      </c>
      <c r="W11">
        <v>21</v>
      </c>
      <c r="X11">
        <v>0</v>
      </c>
      <c r="Y11">
        <v>25</v>
      </c>
      <c r="Z11">
        <v>0</v>
      </c>
      <c r="AA11">
        <v>32</v>
      </c>
      <c r="AB11">
        <v>0</v>
      </c>
      <c r="AC11">
        <v>39</v>
      </c>
      <c r="AD11">
        <v>0</v>
      </c>
      <c r="AE11">
        <v>28</v>
      </c>
      <c r="AF11">
        <v>0</v>
      </c>
      <c r="AG11">
        <v>14</v>
      </c>
      <c r="AH11">
        <v>0</v>
      </c>
      <c r="AI11">
        <v>14</v>
      </c>
      <c r="AJ11">
        <v>0</v>
      </c>
      <c r="AK11">
        <v>33</v>
      </c>
      <c r="AL11">
        <v>0</v>
      </c>
      <c r="AM11">
        <v>24</v>
      </c>
      <c r="AN11">
        <v>0.02</v>
      </c>
      <c r="AO11">
        <v>1</v>
      </c>
    </row>
    <row r="12" spans="1:41">
      <c r="A12" t="s">
        <v>9</v>
      </c>
      <c r="B12">
        <v>2.3999999999999998E-3</v>
      </c>
      <c r="C12">
        <v>1.6999999999999999E-3</v>
      </c>
      <c r="D12">
        <v>2.0000000000000001E-4</v>
      </c>
      <c r="E12">
        <v>1.4E-3</v>
      </c>
      <c r="F12" s="1">
        <v>1.6999999999999999E-3</v>
      </c>
      <c r="G12">
        <v>3.3999999999999998E-3</v>
      </c>
      <c r="H12">
        <v>7.0000000000000001E-3</v>
      </c>
      <c r="I12">
        <v>23</v>
      </c>
      <c r="M12">
        <v>150</v>
      </c>
      <c r="N12">
        <v>130000</v>
      </c>
      <c r="P12">
        <v>1E-4</v>
      </c>
      <c r="Q12">
        <v>8.9</v>
      </c>
      <c r="R12">
        <v>1025</v>
      </c>
      <c r="S12">
        <v>1500</v>
      </c>
      <c r="T12">
        <v>30</v>
      </c>
      <c r="U12">
        <v>51</v>
      </c>
      <c r="V12">
        <v>0</v>
      </c>
      <c r="W12">
        <v>2.2000000000000002</v>
      </c>
      <c r="X12">
        <v>0.2</v>
      </c>
      <c r="Y12">
        <v>20</v>
      </c>
      <c r="Z12">
        <v>0</v>
      </c>
      <c r="AA12">
        <v>29</v>
      </c>
      <c r="AB12">
        <v>5</v>
      </c>
      <c r="AC12">
        <v>26</v>
      </c>
      <c r="AD12">
        <v>2.2999999999999998</v>
      </c>
      <c r="AE12">
        <v>23</v>
      </c>
      <c r="AF12">
        <v>0</v>
      </c>
      <c r="AG12">
        <v>4.5999999999999996</v>
      </c>
      <c r="AH12">
        <v>0.1</v>
      </c>
      <c r="AI12">
        <v>16</v>
      </c>
      <c r="AJ12">
        <v>0</v>
      </c>
      <c r="AK12">
        <v>6</v>
      </c>
      <c r="AL12">
        <v>0</v>
      </c>
      <c r="AM12">
        <v>1.7</v>
      </c>
      <c r="AN12">
        <v>0.68</v>
      </c>
      <c r="AO12">
        <v>1</v>
      </c>
    </row>
    <row r="13" spans="1:41">
      <c r="A13" t="s">
        <v>10</v>
      </c>
      <c r="B13">
        <v>6.0000000000000001E-3</v>
      </c>
      <c r="C13">
        <v>6.0000000000000001E-3</v>
      </c>
      <c r="D13">
        <v>2.0000000000000001E-4</v>
      </c>
      <c r="E13">
        <v>2E-3</v>
      </c>
      <c r="F13" s="1">
        <v>4.0000000000000001E-3</v>
      </c>
      <c r="G13">
        <v>1.0999999999999999E-2</v>
      </c>
      <c r="H13">
        <v>1.9E-2</v>
      </c>
      <c r="I13">
        <v>17</v>
      </c>
      <c r="M13">
        <v>2000</v>
      </c>
      <c r="N13">
        <v>22000</v>
      </c>
      <c r="P13">
        <v>0.3</v>
      </c>
      <c r="Q13">
        <v>2</v>
      </c>
      <c r="R13">
        <v>1200</v>
      </c>
      <c r="S13">
        <v>1500</v>
      </c>
      <c r="T13">
        <v>38</v>
      </c>
      <c r="U13">
        <v>58</v>
      </c>
      <c r="V13">
        <v>0</v>
      </c>
      <c r="W13">
        <v>0.8</v>
      </c>
      <c r="X13">
        <v>7.4</v>
      </c>
      <c r="Y13">
        <v>20</v>
      </c>
      <c r="Z13">
        <v>0</v>
      </c>
      <c r="AA13">
        <v>29</v>
      </c>
      <c r="AB13">
        <v>4.3</v>
      </c>
      <c r="AC13">
        <v>24</v>
      </c>
      <c r="AD13">
        <v>7</v>
      </c>
      <c r="AE13">
        <v>22</v>
      </c>
      <c r="AF13">
        <v>0</v>
      </c>
      <c r="AG13">
        <v>8</v>
      </c>
      <c r="AH13">
        <v>0</v>
      </c>
      <c r="AI13">
        <v>0.2</v>
      </c>
      <c r="AJ13">
        <v>0</v>
      </c>
      <c r="AK13">
        <v>2.6</v>
      </c>
      <c r="AL13">
        <v>0</v>
      </c>
      <c r="AM13">
        <v>0</v>
      </c>
      <c r="AN13">
        <v>0.57999999999999996</v>
      </c>
      <c r="AO13">
        <v>1</v>
      </c>
    </row>
    <row r="14" spans="1:41">
      <c r="A14" s="1" t="s">
        <v>11</v>
      </c>
      <c r="B14" s="1">
        <v>0.19</v>
      </c>
      <c r="C14" s="1">
        <v>0.27</v>
      </c>
      <c r="D14" s="1">
        <v>5.0000000000000001E-3</v>
      </c>
      <c r="E14" s="1">
        <v>1.7999999999999999E-2</v>
      </c>
      <c r="F14" s="1">
        <v>3.5999999999999997E-2</v>
      </c>
      <c r="G14" s="1">
        <v>0.28999999999999998</v>
      </c>
      <c r="H14" s="1">
        <v>0.8</v>
      </c>
      <c r="I14" s="1">
        <v>19</v>
      </c>
      <c r="M14">
        <v>10.199999999999999</v>
      </c>
      <c r="N14">
        <v>1149</v>
      </c>
      <c r="P14">
        <v>0.5</v>
      </c>
      <c r="Q14">
        <v>9.6999999999999993</v>
      </c>
      <c r="R14">
        <v>800</v>
      </c>
      <c r="S14">
        <v>2000</v>
      </c>
      <c r="T14">
        <v>44</v>
      </c>
      <c r="U14">
        <v>69</v>
      </c>
      <c r="V14">
        <v>0.1</v>
      </c>
      <c r="W14">
        <v>1.7</v>
      </c>
      <c r="X14">
        <v>3.8</v>
      </c>
      <c r="Y14">
        <v>17</v>
      </c>
      <c r="Z14">
        <v>0</v>
      </c>
      <c r="AA14">
        <v>12.6</v>
      </c>
      <c r="AB14">
        <v>0</v>
      </c>
      <c r="AC14">
        <v>36</v>
      </c>
      <c r="AD14">
        <v>0.2</v>
      </c>
      <c r="AE14">
        <v>12.7</v>
      </c>
      <c r="AF14">
        <v>0</v>
      </c>
      <c r="AG14">
        <v>5.6</v>
      </c>
      <c r="AH14">
        <v>0</v>
      </c>
      <c r="AI14">
        <v>6.5</v>
      </c>
      <c r="AJ14">
        <v>0</v>
      </c>
      <c r="AK14">
        <v>16</v>
      </c>
      <c r="AL14">
        <v>0</v>
      </c>
      <c r="AM14">
        <v>0</v>
      </c>
      <c r="AN14">
        <v>0.79</v>
      </c>
      <c r="AO14">
        <v>1</v>
      </c>
    </row>
    <row r="15" spans="1:41">
      <c r="A15" t="s">
        <v>12</v>
      </c>
      <c r="B15">
        <v>4.0000000000000002E-4</v>
      </c>
      <c r="C15">
        <v>8.0000000000000004E-4</v>
      </c>
      <c r="D15" s="2">
        <v>2.3E-6</v>
      </c>
      <c r="E15">
        <v>1.4E-5</v>
      </c>
      <c r="F15" s="1">
        <v>7.4999999999999993E-5</v>
      </c>
      <c r="G15">
        <v>3.3E-4</v>
      </c>
      <c r="H15">
        <v>4.4000000000000003E-3</v>
      </c>
      <c r="I15">
        <v>30</v>
      </c>
      <c r="M15">
        <v>1.79</v>
      </c>
      <c r="N15">
        <v>7165</v>
      </c>
      <c r="P15">
        <v>1E-4</v>
      </c>
      <c r="Q15">
        <v>12</v>
      </c>
      <c r="R15">
        <v>800</v>
      </c>
      <c r="S15">
        <v>1900</v>
      </c>
      <c r="T15">
        <v>30</v>
      </c>
      <c r="U15">
        <v>69</v>
      </c>
      <c r="V15">
        <v>7.0000000000000007E-2</v>
      </c>
      <c r="W15">
        <v>19</v>
      </c>
      <c r="X15">
        <v>1</v>
      </c>
      <c r="Y15">
        <v>20</v>
      </c>
      <c r="Z15">
        <v>0</v>
      </c>
      <c r="AA15">
        <v>9.4</v>
      </c>
      <c r="AB15">
        <v>0</v>
      </c>
      <c r="AC15">
        <v>32</v>
      </c>
      <c r="AD15">
        <v>0.2</v>
      </c>
      <c r="AE15">
        <v>21</v>
      </c>
      <c r="AF15">
        <v>0</v>
      </c>
      <c r="AG15">
        <v>4.2</v>
      </c>
      <c r="AH15">
        <v>0</v>
      </c>
      <c r="AI15">
        <v>16.3</v>
      </c>
      <c r="AJ15">
        <v>0</v>
      </c>
      <c r="AK15">
        <v>16</v>
      </c>
      <c r="AL15">
        <v>0</v>
      </c>
      <c r="AM15">
        <v>7.6</v>
      </c>
      <c r="AN15">
        <v>0.9</v>
      </c>
      <c r="AO15">
        <v>1</v>
      </c>
    </row>
    <row r="16" spans="1:41">
      <c r="A16" t="s">
        <v>13</v>
      </c>
      <c r="B16">
        <v>2E-3</v>
      </c>
      <c r="C16">
        <v>1E-3</v>
      </c>
      <c r="D16">
        <v>5.0000000000000001E-4</v>
      </c>
      <c r="E16">
        <v>1.6999999999999999E-3</v>
      </c>
      <c r="F16" s="1">
        <v>2.3999999999999998E-3</v>
      </c>
      <c r="G16">
        <v>2.7000000000000001E-3</v>
      </c>
      <c r="H16">
        <v>5.1999999999999998E-3</v>
      </c>
      <c r="I16">
        <v>28</v>
      </c>
      <c r="M16">
        <v>32</v>
      </c>
      <c r="N16">
        <v>2882</v>
      </c>
      <c r="P16">
        <v>1E-4</v>
      </c>
      <c r="Q16">
        <v>3.5</v>
      </c>
      <c r="R16">
        <v>850</v>
      </c>
      <c r="S16">
        <v>1477</v>
      </c>
      <c r="T16">
        <v>43</v>
      </c>
      <c r="U16">
        <v>69</v>
      </c>
      <c r="V16">
        <v>0</v>
      </c>
      <c r="W16">
        <v>16</v>
      </c>
      <c r="X16">
        <v>0</v>
      </c>
      <c r="Y16">
        <v>19</v>
      </c>
      <c r="Z16">
        <v>0</v>
      </c>
      <c r="AA16">
        <v>12.6</v>
      </c>
      <c r="AB16">
        <v>0.4</v>
      </c>
      <c r="AC16">
        <v>27</v>
      </c>
      <c r="AD16">
        <v>0.1</v>
      </c>
      <c r="AE16">
        <v>29</v>
      </c>
      <c r="AF16">
        <v>0</v>
      </c>
      <c r="AG16">
        <v>7.2</v>
      </c>
      <c r="AH16">
        <v>0</v>
      </c>
      <c r="AI16">
        <v>6.5</v>
      </c>
      <c r="AJ16">
        <v>0</v>
      </c>
      <c r="AK16">
        <v>16</v>
      </c>
      <c r="AL16">
        <v>0</v>
      </c>
      <c r="AM16">
        <v>0</v>
      </c>
      <c r="AN16">
        <v>0.79</v>
      </c>
      <c r="AO16">
        <v>1</v>
      </c>
    </row>
    <row r="17" spans="1:41">
      <c r="A17" t="s">
        <v>14</v>
      </c>
      <c r="B17">
        <v>6.9999999999999999E-4</v>
      </c>
      <c r="C17">
        <v>1E-3</v>
      </c>
      <c r="D17" s="2">
        <v>4.8999999999999997E-6</v>
      </c>
      <c r="E17">
        <v>1.5E-5</v>
      </c>
      <c r="F17" s="1">
        <v>5.3999999999999998E-5</v>
      </c>
      <c r="G17">
        <v>6.7000000000000002E-4</v>
      </c>
      <c r="H17">
        <v>3.5000000000000001E-3</v>
      </c>
      <c r="I17">
        <v>14</v>
      </c>
      <c r="M17">
        <v>4.3</v>
      </c>
      <c r="N17">
        <v>37565</v>
      </c>
      <c r="P17">
        <v>1E-4</v>
      </c>
      <c r="Q17">
        <v>8</v>
      </c>
      <c r="R17">
        <v>800</v>
      </c>
      <c r="S17">
        <v>1850</v>
      </c>
      <c r="T17">
        <v>30</v>
      </c>
      <c r="U17">
        <v>69</v>
      </c>
      <c r="V17">
        <v>0</v>
      </c>
      <c r="W17">
        <v>8.1999999999999993</v>
      </c>
      <c r="X17">
        <v>0</v>
      </c>
      <c r="Y17">
        <v>19</v>
      </c>
      <c r="Z17">
        <v>0</v>
      </c>
      <c r="AA17">
        <v>20.2</v>
      </c>
      <c r="AB17">
        <v>0</v>
      </c>
      <c r="AC17">
        <v>31</v>
      </c>
      <c r="AD17">
        <v>0.2</v>
      </c>
      <c r="AE17">
        <v>15.5</v>
      </c>
      <c r="AF17">
        <v>0</v>
      </c>
      <c r="AG17">
        <v>5.7</v>
      </c>
      <c r="AH17">
        <v>0</v>
      </c>
      <c r="AI17">
        <v>6.5</v>
      </c>
      <c r="AJ17">
        <v>0</v>
      </c>
      <c r="AK17">
        <v>16</v>
      </c>
      <c r="AL17">
        <v>0</v>
      </c>
      <c r="AM17">
        <v>7.6</v>
      </c>
      <c r="AN17">
        <v>0.75</v>
      </c>
      <c r="AO17">
        <v>1</v>
      </c>
    </row>
    <row r="18" spans="1:41">
      <c r="A18" t="s">
        <v>15</v>
      </c>
      <c r="B18">
        <v>2.2999999999999998</v>
      </c>
      <c r="C18">
        <v>1.4</v>
      </c>
      <c r="D18">
        <v>0.5</v>
      </c>
      <c r="E18">
        <v>1.4</v>
      </c>
      <c r="F18" s="1">
        <v>1.8</v>
      </c>
      <c r="G18">
        <v>2.6</v>
      </c>
      <c r="H18">
        <v>9</v>
      </c>
      <c r="I18">
        <v>406</v>
      </c>
      <c r="M18">
        <v>2.36</v>
      </c>
      <c r="N18">
        <v>29100</v>
      </c>
      <c r="P18">
        <v>1E-4</v>
      </c>
      <c r="Q18">
        <v>12</v>
      </c>
      <c r="R18">
        <v>1025</v>
      </c>
      <c r="S18">
        <v>2015</v>
      </c>
      <c r="T18">
        <v>30</v>
      </c>
      <c r="U18">
        <v>70</v>
      </c>
      <c r="V18">
        <v>0</v>
      </c>
      <c r="W18">
        <v>23</v>
      </c>
      <c r="X18">
        <v>0</v>
      </c>
      <c r="Y18">
        <v>22</v>
      </c>
      <c r="Z18">
        <v>0</v>
      </c>
      <c r="AA18">
        <v>43</v>
      </c>
      <c r="AB18">
        <v>1.2</v>
      </c>
      <c r="AC18">
        <v>38</v>
      </c>
      <c r="AD18">
        <v>0</v>
      </c>
      <c r="AE18">
        <v>29</v>
      </c>
      <c r="AF18">
        <v>0</v>
      </c>
      <c r="AG18">
        <v>12</v>
      </c>
      <c r="AH18">
        <v>0</v>
      </c>
      <c r="AI18">
        <v>9.5</v>
      </c>
      <c r="AJ18">
        <v>0</v>
      </c>
      <c r="AK18">
        <v>18</v>
      </c>
      <c r="AL18">
        <v>0</v>
      </c>
      <c r="AM18">
        <v>8</v>
      </c>
      <c r="AN18">
        <v>0.19</v>
      </c>
      <c r="AO18">
        <v>1</v>
      </c>
    </row>
    <row r="19" spans="1:41">
      <c r="A19" t="s">
        <v>16</v>
      </c>
      <c r="B19">
        <v>6.0000000000000001E-3</v>
      </c>
      <c r="C19">
        <v>8.0000000000000002E-3</v>
      </c>
      <c r="D19">
        <v>2.0000000000000002E-5</v>
      </c>
      <c r="E19">
        <v>2.9999999999999997E-4</v>
      </c>
      <c r="F19" s="1">
        <v>1.4E-3</v>
      </c>
      <c r="G19">
        <v>0.01</v>
      </c>
      <c r="H19">
        <v>2.3E-2</v>
      </c>
      <c r="I19">
        <v>9</v>
      </c>
      <c r="M19">
        <v>0.04</v>
      </c>
      <c r="N19">
        <v>283</v>
      </c>
      <c r="P19">
        <v>0.5</v>
      </c>
      <c r="Q19">
        <v>5</v>
      </c>
      <c r="R19">
        <v>950</v>
      </c>
      <c r="S19">
        <v>1850</v>
      </c>
      <c r="T19">
        <v>47</v>
      </c>
      <c r="U19">
        <v>69</v>
      </c>
      <c r="V19">
        <v>0.2</v>
      </c>
      <c r="W19">
        <v>1.2</v>
      </c>
      <c r="X19">
        <v>5.9</v>
      </c>
      <c r="Y19">
        <v>20</v>
      </c>
      <c r="Z19">
        <v>0.5</v>
      </c>
      <c r="AA19">
        <v>9.3000000000000007</v>
      </c>
      <c r="AB19">
        <v>0.5</v>
      </c>
      <c r="AC19">
        <v>31</v>
      </c>
      <c r="AD19">
        <v>0.7</v>
      </c>
      <c r="AE19">
        <v>14.7</v>
      </c>
      <c r="AF19">
        <v>0.5</v>
      </c>
      <c r="AG19">
        <v>4.2</v>
      </c>
      <c r="AH19">
        <v>0.1</v>
      </c>
      <c r="AI19">
        <v>5.5</v>
      </c>
      <c r="AJ19">
        <v>0</v>
      </c>
      <c r="AK19">
        <v>8.3000000000000007</v>
      </c>
      <c r="AL19">
        <v>0</v>
      </c>
      <c r="AM19">
        <v>0</v>
      </c>
      <c r="AN19">
        <v>0.71</v>
      </c>
      <c r="AO19">
        <v>0.97</v>
      </c>
    </row>
    <row r="20" spans="1:41">
      <c r="A20" t="s">
        <v>17</v>
      </c>
      <c r="B20">
        <v>8.5000000000000006E-2</v>
      </c>
      <c r="C20">
        <v>0.05</v>
      </c>
      <c r="D20">
        <v>0.02</v>
      </c>
      <c r="E20">
        <v>0.05</v>
      </c>
      <c r="F20" s="1">
        <v>7.0000000000000007E-2</v>
      </c>
      <c r="G20">
        <v>0.1</v>
      </c>
      <c r="H20">
        <v>0.2</v>
      </c>
      <c r="I20">
        <v>56</v>
      </c>
      <c r="M20">
        <v>0.8</v>
      </c>
      <c r="N20">
        <v>12782</v>
      </c>
      <c r="P20">
        <v>1E-4</v>
      </c>
      <c r="Q20">
        <v>12</v>
      </c>
      <c r="R20">
        <v>950</v>
      </c>
      <c r="S20">
        <v>2000</v>
      </c>
      <c r="T20">
        <v>40</v>
      </c>
      <c r="U20">
        <v>69</v>
      </c>
      <c r="V20">
        <v>0.1</v>
      </c>
      <c r="W20">
        <v>2</v>
      </c>
      <c r="X20">
        <v>1</v>
      </c>
      <c r="Y20">
        <v>18</v>
      </c>
      <c r="Z20">
        <v>0</v>
      </c>
      <c r="AA20">
        <v>13.7</v>
      </c>
      <c r="AB20">
        <v>0.5</v>
      </c>
      <c r="AC20">
        <v>37</v>
      </c>
      <c r="AD20">
        <v>0.7</v>
      </c>
      <c r="AE20">
        <v>15</v>
      </c>
      <c r="AF20">
        <v>0.2</v>
      </c>
      <c r="AG20">
        <v>4.5</v>
      </c>
      <c r="AH20">
        <v>0</v>
      </c>
      <c r="AI20">
        <v>5.5</v>
      </c>
      <c r="AJ20">
        <v>0</v>
      </c>
      <c r="AK20">
        <v>18</v>
      </c>
      <c r="AL20">
        <v>0</v>
      </c>
      <c r="AM20">
        <v>8.1</v>
      </c>
      <c r="AN20">
        <v>0.78</v>
      </c>
      <c r="AO20">
        <v>1</v>
      </c>
    </row>
    <row r="21" spans="1:41">
      <c r="A21" t="s">
        <v>18</v>
      </c>
      <c r="B21">
        <v>3.0000000000000001E-3</v>
      </c>
      <c r="C21">
        <v>1E-3</v>
      </c>
      <c r="D21">
        <v>8.9999999999999998E-4</v>
      </c>
      <c r="E21">
        <v>2E-3</v>
      </c>
      <c r="F21" s="1">
        <v>2.2000000000000001E-3</v>
      </c>
      <c r="G21">
        <v>3.0000000000000001E-3</v>
      </c>
      <c r="H21">
        <v>5.0000000000000001E-3</v>
      </c>
      <c r="I21">
        <v>38</v>
      </c>
      <c r="M21">
        <v>0.52</v>
      </c>
      <c r="N21">
        <v>2004</v>
      </c>
      <c r="P21">
        <v>1E-4</v>
      </c>
      <c r="Q21">
        <v>12</v>
      </c>
      <c r="R21">
        <v>850</v>
      </c>
      <c r="S21">
        <v>2150</v>
      </c>
      <c r="T21">
        <v>37</v>
      </c>
      <c r="U21">
        <v>69</v>
      </c>
      <c r="V21">
        <v>0</v>
      </c>
      <c r="W21">
        <v>8.1999999999999993</v>
      </c>
      <c r="X21">
        <v>0</v>
      </c>
      <c r="Y21">
        <v>20</v>
      </c>
      <c r="Z21">
        <v>0</v>
      </c>
      <c r="AA21">
        <v>14</v>
      </c>
      <c r="AB21">
        <v>0.4</v>
      </c>
      <c r="AC21">
        <v>33</v>
      </c>
      <c r="AD21">
        <v>0.2</v>
      </c>
      <c r="AE21">
        <v>22</v>
      </c>
      <c r="AF21">
        <v>0</v>
      </c>
      <c r="AG21">
        <v>5.6</v>
      </c>
      <c r="AH21">
        <v>0</v>
      </c>
      <c r="AI21">
        <v>6.5</v>
      </c>
      <c r="AJ21">
        <v>0</v>
      </c>
      <c r="AK21">
        <v>14</v>
      </c>
      <c r="AL21">
        <v>0</v>
      </c>
      <c r="AM21">
        <v>6.2</v>
      </c>
      <c r="AN21">
        <v>0.75</v>
      </c>
      <c r="AO21">
        <v>1</v>
      </c>
    </row>
    <row r="22" spans="1:41">
      <c r="A22" s="1" t="s">
        <v>19</v>
      </c>
      <c r="B22" s="1">
        <v>1.0999999999999999E-2</v>
      </c>
      <c r="C22" s="1">
        <v>8.9999999999999993E-3</v>
      </c>
      <c r="D22" s="1">
        <v>2.9999999999999997E-4</v>
      </c>
      <c r="E22" s="1">
        <v>6.0000000000000001E-3</v>
      </c>
      <c r="F22" s="1">
        <v>8.0000000000000002E-3</v>
      </c>
      <c r="G22" s="1">
        <v>1.2E-2</v>
      </c>
      <c r="H22" s="1">
        <v>0.05</v>
      </c>
      <c r="I22" s="1">
        <v>129</v>
      </c>
      <c r="M22">
        <v>0.38</v>
      </c>
      <c r="N22">
        <v>3498</v>
      </c>
      <c r="P22">
        <v>1E-4</v>
      </c>
      <c r="Q22">
        <v>12</v>
      </c>
      <c r="R22">
        <v>1055</v>
      </c>
      <c r="S22">
        <v>2150</v>
      </c>
      <c r="T22">
        <v>35</v>
      </c>
      <c r="U22">
        <v>64</v>
      </c>
      <c r="V22">
        <v>0</v>
      </c>
      <c r="W22">
        <v>8.1999999999999993</v>
      </c>
      <c r="X22">
        <v>0</v>
      </c>
      <c r="Y22">
        <v>20</v>
      </c>
      <c r="Z22">
        <v>0</v>
      </c>
      <c r="AA22">
        <v>40</v>
      </c>
      <c r="AB22">
        <v>1.7</v>
      </c>
      <c r="AC22">
        <v>33</v>
      </c>
      <c r="AD22">
        <v>0.9</v>
      </c>
      <c r="AE22">
        <v>22</v>
      </c>
      <c r="AF22">
        <v>0</v>
      </c>
      <c r="AG22">
        <v>13.5</v>
      </c>
      <c r="AH22">
        <v>0</v>
      </c>
      <c r="AI22">
        <v>8.5</v>
      </c>
      <c r="AJ22">
        <v>0</v>
      </c>
      <c r="AK22">
        <v>18</v>
      </c>
      <c r="AL22">
        <v>0</v>
      </c>
      <c r="AM22">
        <v>8.1</v>
      </c>
      <c r="AN22">
        <v>0.6</v>
      </c>
      <c r="AO22">
        <v>1</v>
      </c>
    </row>
    <row r="23" spans="1:41">
      <c r="A23" s="1" t="s">
        <v>20</v>
      </c>
      <c r="B23">
        <v>4.0000000000000002E-4</v>
      </c>
      <c r="C23">
        <v>2.9999999999999997E-4</v>
      </c>
      <c r="D23">
        <v>2.5000000000000001E-5</v>
      </c>
      <c r="E23">
        <v>2.5000000000000001E-4</v>
      </c>
      <c r="F23" s="1">
        <v>3.6999999999999999E-4</v>
      </c>
      <c r="G23">
        <v>4.8000000000000001E-4</v>
      </c>
      <c r="H23">
        <v>1.4E-3</v>
      </c>
      <c r="I23">
        <v>49</v>
      </c>
      <c r="M23">
        <v>0.26</v>
      </c>
      <c r="N23">
        <v>6650</v>
      </c>
      <c r="P23">
        <v>1E-4</v>
      </c>
      <c r="Q23">
        <v>5</v>
      </c>
      <c r="R23">
        <v>950</v>
      </c>
      <c r="S23">
        <v>1590</v>
      </c>
      <c r="T23">
        <v>37</v>
      </c>
      <c r="U23">
        <v>69</v>
      </c>
      <c r="V23">
        <v>0</v>
      </c>
      <c r="W23">
        <v>8.6</v>
      </c>
      <c r="X23">
        <v>0</v>
      </c>
      <c r="Y23">
        <v>20</v>
      </c>
      <c r="Z23">
        <v>0</v>
      </c>
      <c r="AA23">
        <v>20</v>
      </c>
      <c r="AB23">
        <v>0.5</v>
      </c>
      <c r="AC23">
        <v>31</v>
      </c>
      <c r="AD23">
        <v>0.7</v>
      </c>
      <c r="AE23">
        <v>22</v>
      </c>
      <c r="AF23">
        <v>0</v>
      </c>
      <c r="AG23">
        <v>5.6</v>
      </c>
      <c r="AH23">
        <v>0</v>
      </c>
      <c r="AI23">
        <v>6.5</v>
      </c>
      <c r="AJ23">
        <v>0</v>
      </c>
      <c r="AK23">
        <v>6</v>
      </c>
      <c r="AL23">
        <v>0</v>
      </c>
      <c r="AM23">
        <v>0</v>
      </c>
      <c r="AN23">
        <v>0.7</v>
      </c>
      <c r="AO23">
        <v>1</v>
      </c>
    </row>
    <row r="24" spans="1:41">
      <c r="A24" t="s">
        <v>21</v>
      </c>
      <c r="B24">
        <v>2.7E-2</v>
      </c>
      <c r="C24">
        <v>1.9E-2</v>
      </c>
      <c r="D24">
        <v>4.7999999999999996E-3</v>
      </c>
      <c r="E24">
        <v>1.4999999999999999E-2</v>
      </c>
      <c r="F24" s="1">
        <v>2.1000000000000001E-2</v>
      </c>
      <c r="G24">
        <v>3.1E-2</v>
      </c>
      <c r="H24">
        <v>8.8999999999999996E-2</v>
      </c>
      <c r="I24">
        <v>62</v>
      </c>
      <c r="M24">
        <v>7.4</v>
      </c>
      <c r="N24">
        <v>22318</v>
      </c>
      <c r="P24">
        <v>1E-4</v>
      </c>
      <c r="Q24">
        <v>10</v>
      </c>
      <c r="R24">
        <v>1100</v>
      </c>
      <c r="S24">
        <v>2150</v>
      </c>
      <c r="T24">
        <v>41</v>
      </c>
      <c r="U24">
        <v>57</v>
      </c>
      <c r="V24">
        <v>0</v>
      </c>
      <c r="W24">
        <v>3.5</v>
      </c>
      <c r="X24">
        <v>0</v>
      </c>
      <c r="Y24">
        <v>21</v>
      </c>
      <c r="Z24">
        <v>0</v>
      </c>
      <c r="AA24">
        <v>19.3</v>
      </c>
      <c r="AB24">
        <v>3.4</v>
      </c>
      <c r="AC24">
        <v>33</v>
      </c>
      <c r="AD24">
        <v>4.3</v>
      </c>
      <c r="AE24">
        <v>23</v>
      </c>
      <c r="AF24">
        <v>0</v>
      </c>
      <c r="AG24">
        <v>4.5</v>
      </c>
      <c r="AH24">
        <v>0</v>
      </c>
      <c r="AI24">
        <v>1.8</v>
      </c>
      <c r="AJ24">
        <v>0</v>
      </c>
      <c r="AK24">
        <v>0</v>
      </c>
      <c r="AL24">
        <v>0</v>
      </c>
      <c r="AM24">
        <v>0</v>
      </c>
      <c r="AN24">
        <v>0.54</v>
      </c>
      <c r="AO24">
        <v>1</v>
      </c>
    </row>
    <row r="25" spans="1:41">
      <c r="A25" s="3" t="s">
        <v>22</v>
      </c>
      <c r="B25">
        <v>4.0000000000000001E-3</v>
      </c>
      <c r="C25">
        <v>0.01</v>
      </c>
      <c r="D25">
        <v>2.4000000000000001E-4</v>
      </c>
      <c r="E25">
        <v>5.9999999999999995E-4</v>
      </c>
      <c r="F25" s="1">
        <v>8.0000000000000004E-4</v>
      </c>
      <c r="G25" s="1">
        <v>1.4E-3</v>
      </c>
      <c r="H25" s="1">
        <v>0.05</v>
      </c>
      <c r="I25" s="1">
        <v>55</v>
      </c>
      <c r="M25">
        <v>0.54</v>
      </c>
      <c r="N25">
        <v>7635</v>
      </c>
      <c r="P25">
        <v>1E-4</v>
      </c>
      <c r="Q25">
        <v>5</v>
      </c>
      <c r="R25">
        <v>850</v>
      </c>
      <c r="S25">
        <v>1850</v>
      </c>
      <c r="T25">
        <v>37</v>
      </c>
      <c r="U25">
        <v>69</v>
      </c>
      <c r="V25">
        <v>0</v>
      </c>
      <c r="W25">
        <v>8.1999999999999993</v>
      </c>
      <c r="X25">
        <v>0</v>
      </c>
      <c r="Y25">
        <v>20</v>
      </c>
      <c r="Z25">
        <v>0</v>
      </c>
      <c r="AA25">
        <v>20</v>
      </c>
      <c r="AB25">
        <v>0.4</v>
      </c>
      <c r="AC25">
        <v>31</v>
      </c>
      <c r="AD25">
        <v>0.2</v>
      </c>
      <c r="AE25">
        <v>22</v>
      </c>
      <c r="AF25">
        <v>0</v>
      </c>
      <c r="AG25">
        <v>5.6</v>
      </c>
      <c r="AH25">
        <v>0</v>
      </c>
      <c r="AI25">
        <v>5.5</v>
      </c>
      <c r="AJ25">
        <v>0</v>
      </c>
      <c r="AK25">
        <v>14</v>
      </c>
      <c r="AL25">
        <v>0</v>
      </c>
      <c r="AM25">
        <v>0</v>
      </c>
      <c r="AN25">
        <v>0.75</v>
      </c>
      <c r="AO25">
        <v>1</v>
      </c>
    </row>
    <row r="26" spans="1:41">
      <c r="A26" t="s">
        <v>23</v>
      </c>
      <c r="B26">
        <v>0.44</v>
      </c>
      <c r="C26">
        <v>0.18</v>
      </c>
      <c r="D26">
        <v>0.125</v>
      </c>
      <c r="E26">
        <v>0.33</v>
      </c>
      <c r="F26" s="1">
        <v>0.47</v>
      </c>
      <c r="G26">
        <v>0.59</v>
      </c>
      <c r="H26">
        <v>0.79</v>
      </c>
      <c r="I26">
        <v>30</v>
      </c>
      <c r="M26">
        <v>49</v>
      </c>
      <c r="N26">
        <v>9023</v>
      </c>
      <c r="P26">
        <v>1E-4</v>
      </c>
      <c r="Q26">
        <v>10</v>
      </c>
      <c r="R26">
        <v>1300</v>
      </c>
      <c r="S26">
        <v>2150</v>
      </c>
      <c r="T26">
        <v>42</v>
      </c>
      <c r="U26">
        <v>52</v>
      </c>
      <c r="V26">
        <v>0</v>
      </c>
      <c r="W26">
        <v>3.5</v>
      </c>
      <c r="X26">
        <v>4.3</v>
      </c>
      <c r="Y26">
        <v>20</v>
      </c>
      <c r="Z26">
        <v>0</v>
      </c>
      <c r="AA26">
        <v>12</v>
      </c>
      <c r="AB26">
        <v>8.6</v>
      </c>
      <c r="AC26">
        <v>37</v>
      </c>
      <c r="AD26">
        <v>3.4</v>
      </c>
      <c r="AE26">
        <v>19</v>
      </c>
      <c r="AF26">
        <v>0</v>
      </c>
      <c r="AG26">
        <v>4.5</v>
      </c>
      <c r="AH26">
        <v>0</v>
      </c>
      <c r="AI26">
        <v>1.8</v>
      </c>
      <c r="AJ26">
        <v>0</v>
      </c>
      <c r="AK26">
        <v>0</v>
      </c>
      <c r="AL26">
        <v>0</v>
      </c>
      <c r="AM26">
        <v>0</v>
      </c>
      <c r="AN26">
        <v>0.8</v>
      </c>
      <c r="AO26">
        <v>1</v>
      </c>
    </row>
    <row r="27" spans="1:41">
      <c r="A27" s="1" t="s">
        <v>24</v>
      </c>
      <c r="B27">
        <v>1E-3</v>
      </c>
      <c r="C27">
        <v>5.0000000000000001E-4</v>
      </c>
      <c r="D27">
        <v>1.6000000000000001E-4</v>
      </c>
      <c r="E27">
        <v>5.1999999999999995E-4</v>
      </c>
      <c r="F27" s="1">
        <v>8.9999999999999998E-4</v>
      </c>
      <c r="G27">
        <v>1.2999999999999999E-3</v>
      </c>
      <c r="H27">
        <v>2.5999999999999999E-3</v>
      </c>
      <c r="I27">
        <v>109</v>
      </c>
      <c r="M27">
        <v>0.17</v>
      </c>
      <c r="N27">
        <v>55966</v>
      </c>
      <c r="P27">
        <v>1E-4</v>
      </c>
      <c r="Q27">
        <v>12</v>
      </c>
      <c r="R27">
        <v>950</v>
      </c>
      <c r="S27">
        <v>1590</v>
      </c>
      <c r="T27">
        <v>30</v>
      </c>
      <c r="U27">
        <v>69</v>
      </c>
      <c r="V27">
        <v>0</v>
      </c>
      <c r="W27">
        <v>23</v>
      </c>
      <c r="X27">
        <v>0.9</v>
      </c>
      <c r="Y27">
        <v>22</v>
      </c>
      <c r="Z27">
        <v>0</v>
      </c>
      <c r="AA27">
        <v>28</v>
      </c>
      <c r="AB27">
        <v>0.5</v>
      </c>
      <c r="AC27">
        <v>37</v>
      </c>
      <c r="AD27">
        <v>0</v>
      </c>
      <c r="AE27">
        <v>21</v>
      </c>
      <c r="AF27">
        <v>0</v>
      </c>
      <c r="AG27">
        <v>5.6</v>
      </c>
      <c r="AH27">
        <v>0</v>
      </c>
      <c r="AI27">
        <v>5.5</v>
      </c>
      <c r="AJ27">
        <v>0</v>
      </c>
      <c r="AK27">
        <v>18</v>
      </c>
      <c r="AL27">
        <v>0</v>
      </c>
      <c r="AM27">
        <v>8.1</v>
      </c>
      <c r="AN27">
        <v>0.63</v>
      </c>
      <c r="AO27">
        <v>1</v>
      </c>
    </row>
    <row r="28" spans="1:41">
      <c r="A28" t="s">
        <v>25</v>
      </c>
      <c r="B28">
        <v>4.0000000000000001E-3</v>
      </c>
      <c r="C28">
        <v>1.5E-3</v>
      </c>
      <c r="D28">
        <v>2.7999999999999998E-4</v>
      </c>
      <c r="E28">
        <v>3.0000000000000001E-3</v>
      </c>
      <c r="F28" s="1">
        <v>3.8999999999999998E-3</v>
      </c>
      <c r="G28">
        <v>4.8999999999999998E-3</v>
      </c>
      <c r="H28">
        <v>7.4999999999999997E-3</v>
      </c>
      <c r="I28">
        <v>44</v>
      </c>
      <c r="M28">
        <v>0.1</v>
      </c>
      <c r="N28">
        <v>1050</v>
      </c>
      <c r="P28">
        <v>1E-4</v>
      </c>
      <c r="Q28">
        <v>12</v>
      </c>
      <c r="R28">
        <v>1100</v>
      </c>
      <c r="S28">
        <v>2150</v>
      </c>
      <c r="T28">
        <v>30</v>
      </c>
      <c r="U28">
        <v>55</v>
      </c>
      <c r="V28">
        <v>0</v>
      </c>
      <c r="W28">
        <v>8.1999999999999993</v>
      </c>
      <c r="X28">
        <v>0</v>
      </c>
      <c r="Y28">
        <v>20</v>
      </c>
      <c r="Z28">
        <v>0</v>
      </c>
      <c r="AA28">
        <v>20</v>
      </c>
      <c r="AB28">
        <v>4.5999999999999996</v>
      </c>
      <c r="AC28">
        <v>33</v>
      </c>
      <c r="AD28">
        <v>4.2</v>
      </c>
      <c r="AE28">
        <v>22</v>
      </c>
      <c r="AF28">
        <v>0</v>
      </c>
      <c r="AG28">
        <v>3.4</v>
      </c>
      <c r="AH28">
        <v>0</v>
      </c>
      <c r="AI28">
        <v>2</v>
      </c>
      <c r="AJ28">
        <v>0</v>
      </c>
      <c r="AK28">
        <v>17</v>
      </c>
      <c r="AL28">
        <v>0</v>
      </c>
      <c r="AM28">
        <v>7.6</v>
      </c>
      <c r="AN28">
        <v>0.75</v>
      </c>
      <c r="AO28">
        <v>1</v>
      </c>
    </row>
    <row r="29" spans="1:41">
      <c r="A29" s="1" t="s">
        <v>26</v>
      </c>
      <c r="B29" s="1">
        <v>8.7999999999999995E-2</v>
      </c>
      <c r="C29" s="1">
        <v>2.1000000000000001E-2</v>
      </c>
      <c r="D29" s="1">
        <v>4.9000000000000002E-2</v>
      </c>
      <c r="E29" s="1">
        <v>7.9000000000000001E-2</v>
      </c>
      <c r="F29" s="1">
        <v>8.6999999999999994E-2</v>
      </c>
      <c r="G29" s="1">
        <v>0.1</v>
      </c>
      <c r="H29" s="1">
        <v>0.12</v>
      </c>
      <c r="I29" s="1">
        <v>17</v>
      </c>
      <c r="M29">
        <v>15</v>
      </c>
      <c r="N29">
        <v>34740</v>
      </c>
      <c r="P29">
        <v>1E-4</v>
      </c>
      <c r="Q29">
        <v>10</v>
      </c>
      <c r="R29">
        <v>1286</v>
      </c>
      <c r="S29">
        <v>2150</v>
      </c>
      <c r="T29">
        <v>31</v>
      </c>
      <c r="U29">
        <v>53</v>
      </c>
      <c r="V29">
        <v>0</v>
      </c>
      <c r="W29">
        <v>1.6</v>
      </c>
      <c r="X29">
        <v>1.3</v>
      </c>
      <c r="Y29">
        <v>8.6</v>
      </c>
      <c r="Z29">
        <v>0.7</v>
      </c>
      <c r="AA29">
        <v>9.5</v>
      </c>
      <c r="AB29">
        <v>9</v>
      </c>
      <c r="AC29">
        <v>36</v>
      </c>
      <c r="AD29">
        <v>2.1</v>
      </c>
      <c r="AE29">
        <v>21</v>
      </c>
      <c r="AF29">
        <v>0</v>
      </c>
      <c r="AG29">
        <v>1.7</v>
      </c>
      <c r="AH29">
        <v>0</v>
      </c>
      <c r="AI29">
        <v>0.3</v>
      </c>
      <c r="AJ29">
        <v>0</v>
      </c>
      <c r="AK29">
        <v>0</v>
      </c>
      <c r="AL29">
        <v>0</v>
      </c>
      <c r="AM29">
        <v>0</v>
      </c>
      <c r="AN29">
        <v>0.61</v>
      </c>
      <c r="AO29">
        <v>1</v>
      </c>
    </row>
    <row r="30" spans="1:41">
      <c r="A30" t="s">
        <v>27</v>
      </c>
      <c r="B30">
        <v>3.6000000000000002E-4</v>
      </c>
      <c r="C30">
        <v>5.9999999999999995E-4</v>
      </c>
      <c r="D30" s="2">
        <v>3.3000000000000002E-6</v>
      </c>
      <c r="E30" s="2">
        <v>4.6E-6</v>
      </c>
      <c r="F30" s="4">
        <v>8.6999999999999997E-6</v>
      </c>
      <c r="G30">
        <v>2.0000000000000001E-4</v>
      </c>
      <c r="H30">
        <v>2.5000000000000001E-3</v>
      </c>
      <c r="I30">
        <v>28</v>
      </c>
      <c r="M30">
        <v>0.3</v>
      </c>
      <c r="N30">
        <v>34100</v>
      </c>
      <c r="P30">
        <v>1E-4</v>
      </c>
      <c r="Q30">
        <v>10</v>
      </c>
      <c r="R30">
        <v>800</v>
      </c>
      <c r="S30">
        <v>2150</v>
      </c>
      <c r="T30">
        <v>37</v>
      </c>
      <c r="U30">
        <v>69</v>
      </c>
      <c r="V30">
        <v>0</v>
      </c>
      <c r="W30">
        <v>12</v>
      </c>
      <c r="X30">
        <v>0</v>
      </c>
      <c r="Y30">
        <v>20</v>
      </c>
      <c r="Z30">
        <v>0</v>
      </c>
      <c r="AA30">
        <v>20</v>
      </c>
      <c r="AB30">
        <v>0.4</v>
      </c>
      <c r="AC30">
        <v>37</v>
      </c>
      <c r="AD30">
        <v>0.2</v>
      </c>
      <c r="AE30">
        <v>21</v>
      </c>
      <c r="AF30">
        <v>0</v>
      </c>
      <c r="AG30">
        <v>5.6</v>
      </c>
      <c r="AH30">
        <v>0</v>
      </c>
      <c r="AI30">
        <v>5.5</v>
      </c>
      <c r="AJ30">
        <v>0</v>
      </c>
      <c r="AK30">
        <v>17</v>
      </c>
      <c r="AL30">
        <v>0</v>
      </c>
      <c r="AM30">
        <v>7.6</v>
      </c>
      <c r="AN30">
        <v>0.75</v>
      </c>
      <c r="AO30">
        <v>1</v>
      </c>
    </row>
    <row r="31" spans="1:41">
      <c r="A31" t="s">
        <v>28</v>
      </c>
      <c r="B31">
        <v>0.19</v>
      </c>
      <c r="C31">
        <v>0.13</v>
      </c>
      <c r="D31">
        <v>8.6999999999999994E-3</v>
      </c>
      <c r="E31">
        <v>9.8000000000000004E-2</v>
      </c>
      <c r="F31" s="1">
        <v>0.16</v>
      </c>
      <c r="G31">
        <v>0.28000000000000003</v>
      </c>
      <c r="H31">
        <v>0.47</v>
      </c>
      <c r="I31">
        <v>93</v>
      </c>
      <c r="M31">
        <v>0.9</v>
      </c>
      <c r="N31">
        <v>3720</v>
      </c>
      <c r="P31">
        <v>1E-4</v>
      </c>
      <c r="Q31">
        <v>12</v>
      </c>
      <c r="R31">
        <v>800</v>
      </c>
      <c r="S31">
        <v>2000</v>
      </c>
      <c r="T31">
        <v>43</v>
      </c>
      <c r="U31">
        <v>69</v>
      </c>
      <c r="V31">
        <v>0</v>
      </c>
      <c r="W31">
        <v>16</v>
      </c>
      <c r="X31">
        <v>0</v>
      </c>
      <c r="Y31">
        <v>20</v>
      </c>
      <c r="Z31">
        <v>0</v>
      </c>
      <c r="AA31">
        <v>12.6</v>
      </c>
      <c r="AB31">
        <v>0.4</v>
      </c>
      <c r="AC31">
        <v>37</v>
      </c>
      <c r="AD31">
        <v>0.2</v>
      </c>
      <c r="AE31">
        <v>29</v>
      </c>
      <c r="AF31">
        <v>0</v>
      </c>
      <c r="AG31">
        <v>15</v>
      </c>
      <c r="AH31">
        <v>0</v>
      </c>
      <c r="AI31">
        <v>6.5</v>
      </c>
      <c r="AJ31">
        <v>0</v>
      </c>
      <c r="AK31">
        <v>18</v>
      </c>
      <c r="AL31">
        <v>0</v>
      </c>
      <c r="AM31">
        <v>8.1</v>
      </c>
      <c r="AN31">
        <v>0.8</v>
      </c>
      <c r="AO31">
        <v>1</v>
      </c>
    </row>
    <row r="32" spans="1:41">
      <c r="A32" t="s">
        <v>29</v>
      </c>
      <c r="B32">
        <v>1.7000000000000001E-2</v>
      </c>
      <c r="C32">
        <v>7.4999999999999997E-3</v>
      </c>
      <c r="D32">
        <v>1.1999999999999999E-3</v>
      </c>
      <c r="E32">
        <v>1.0999999999999999E-2</v>
      </c>
      <c r="F32" s="1">
        <v>1.6E-2</v>
      </c>
      <c r="G32">
        <v>2.1000000000000001E-2</v>
      </c>
      <c r="H32">
        <v>3.3000000000000002E-2</v>
      </c>
      <c r="I32">
        <v>63</v>
      </c>
      <c r="M32">
        <v>0.05</v>
      </c>
      <c r="N32">
        <v>3080</v>
      </c>
      <c r="P32">
        <v>1E-4</v>
      </c>
      <c r="Q32">
        <v>12</v>
      </c>
      <c r="R32">
        <v>950</v>
      </c>
      <c r="S32">
        <v>2150</v>
      </c>
      <c r="T32">
        <v>37</v>
      </c>
      <c r="U32">
        <v>64</v>
      </c>
      <c r="V32">
        <v>0</v>
      </c>
      <c r="W32">
        <v>12</v>
      </c>
      <c r="X32">
        <v>0</v>
      </c>
      <c r="Y32">
        <v>20</v>
      </c>
      <c r="Z32">
        <v>0</v>
      </c>
      <c r="AA32">
        <v>20</v>
      </c>
      <c r="AB32">
        <v>0.9</v>
      </c>
      <c r="AC32">
        <v>33</v>
      </c>
      <c r="AD32">
        <v>0.6</v>
      </c>
      <c r="AE32">
        <v>22</v>
      </c>
      <c r="AF32">
        <v>0</v>
      </c>
      <c r="AG32">
        <v>9.4</v>
      </c>
      <c r="AH32">
        <v>0</v>
      </c>
      <c r="AI32">
        <v>6.5</v>
      </c>
      <c r="AJ32">
        <v>0</v>
      </c>
      <c r="AK32">
        <v>18</v>
      </c>
      <c r="AL32">
        <v>0</v>
      </c>
      <c r="AM32">
        <v>8.1</v>
      </c>
      <c r="AN32">
        <v>0.75</v>
      </c>
      <c r="AO32">
        <v>1</v>
      </c>
    </row>
    <row r="33" spans="1:41">
      <c r="A33" s="1" t="s">
        <v>30</v>
      </c>
      <c r="B33" s="1">
        <v>0.05</v>
      </c>
      <c r="C33" s="1">
        <v>8.4000000000000005E-2</v>
      </c>
      <c r="D33" s="1">
        <v>1.6000000000000001E-3</v>
      </c>
      <c r="E33" s="1">
        <v>6.7000000000000002E-3</v>
      </c>
      <c r="F33" s="1">
        <v>1.0999999999999999E-2</v>
      </c>
      <c r="G33" s="1">
        <v>3.3000000000000002E-2</v>
      </c>
      <c r="H33" s="1">
        <v>0.3</v>
      </c>
      <c r="I33" s="1">
        <v>27</v>
      </c>
      <c r="M33">
        <v>0.5</v>
      </c>
      <c r="N33">
        <v>5024</v>
      </c>
      <c r="P33">
        <v>1E-4</v>
      </c>
      <c r="Q33">
        <v>1</v>
      </c>
      <c r="R33">
        <v>1125</v>
      </c>
      <c r="S33">
        <v>1600</v>
      </c>
      <c r="T33">
        <v>36</v>
      </c>
      <c r="U33">
        <v>55</v>
      </c>
      <c r="V33">
        <v>0</v>
      </c>
      <c r="W33">
        <v>13</v>
      </c>
      <c r="X33">
        <v>0.3</v>
      </c>
      <c r="Y33">
        <v>15.5</v>
      </c>
      <c r="Z33">
        <v>0</v>
      </c>
      <c r="AA33">
        <v>28</v>
      </c>
      <c r="AB33">
        <v>3.4</v>
      </c>
      <c r="AC33">
        <v>22</v>
      </c>
      <c r="AD33">
        <v>4</v>
      </c>
      <c r="AE33">
        <v>45</v>
      </c>
      <c r="AF33">
        <v>0</v>
      </c>
      <c r="AG33">
        <v>1.2</v>
      </c>
      <c r="AH33">
        <v>0</v>
      </c>
      <c r="AI33">
        <v>0.03</v>
      </c>
      <c r="AJ33">
        <v>0</v>
      </c>
      <c r="AK33">
        <v>0</v>
      </c>
      <c r="AL33">
        <v>0</v>
      </c>
      <c r="AM33">
        <v>0</v>
      </c>
      <c r="AN33">
        <v>0.54</v>
      </c>
      <c r="AO33">
        <v>1</v>
      </c>
    </row>
    <row r="34" spans="1:41">
      <c r="A34" t="s">
        <v>31</v>
      </c>
      <c r="B34">
        <v>1.9000000000000001E-4</v>
      </c>
      <c r="C34">
        <v>2.0000000000000001E-4</v>
      </c>
      <c r="D34">
        <v>3.4999999999999997E-5</v>
      </c>
      <c r="E34">
        <v>8.3999999999999995E-5</v>
      </c>
      <c r="F34" s="1">
        <v>1.1E-4</v>
      </c>
      <c r="G34">
        <v>1.7000000000000001E-4</v>
      </c>
      <c r="H34">
        <v>9.7000000000000005E-4</v>
      </c>
      <c r="I34">
        <v>63</v>
      </c>
      <c r="M34">
        <v>0.6</v>
      </c>
      <c r="N34">
        <v>2800</v>
      </c>
      <c r="P34">
        <v>1E-4</v>
      </c>
      <c r="Q34">
        <v>10</v>
      </c>
      <c r="R34">
        <v>800</v>
      </c>
      <c r="S34">
        <v>1750</v>
      </c>
      <c r="T34">
        <v>37</v>
      </c>
      <c r="U34">
        <v>69</v>
      </c>
      <c r="V34">
        <v>0</v>
      </c>
      <c r="W34">
        <v>23</v>
      </c>
      <c r="X34">
        <v>1</v>
      </c>
      <c r="Y34">
        <v>22</v>
      </c>
      <c r="Z34">
        <v>0</v>
      </c>
      <c r="AA34">
        <v>28</v>
      </c>
      <c r="AB34">
        <v>0.5</v>
      </c>
      <c r="AC34">
        <v>33</v>
      </c>
      <c r="AD34">
        <v>0.2</v>
      </c>
      <c r="AE34">
        <v>22</v>
      </c>
      <c r="AF34">
        <v>0</v>
      </c>
      <c r="AG34">
        <v>5.7</v>
      </c>
      <c r="AH34">
        <v>0</v>
      </c>
      <c r="AI34">
        <v>6.5</v>
      </c>
      <c r="AJ34">
        <v>0</v>
      </c>
      <c r="AK34">
        <v>18</v>
      </c>
      <c r="AL34">
        <v>0</v>
      </c>
      <c r="AM34">
        <v>8.1</v>
      </c>
      <c r="AN34">
        <v>0.7</v>
      </c>
      <c r="AO34">
        <v>1</v>
      </c>
    </row>
    <row r="35" spans="1:41">
      <c r="A35" t="s">
        <v>32</v>
      </c>
      <c r="B35">
        <v>4.5000000000000003E-5</v>
      </c>
      <c r="C35">
        <v>1.2999999999999999E-5</v>
      </c>
      <c r="D35">
        <v>2.3E-5</v>
      </c>
      <c r="E35">
        <v>3.4999999999999997E-5</v>
      </c>
      <c r="F35" s="1">
        <v>4.5000000000000003E-5</v>
      </c>
      <c r="G35">
        <v>5.1999999999999997E-5</v>
      </c>
      <c r="H35">
        <v>7.7000000000000001E-5</v>
      </c>
      <c r="I35">
        <v>29</v>
      </c>
      <c r="M35">
        <v>1.7</v>
      </c>
      <c r="N35">
        <v>8570</v>
      </c>
      <c r="P35">
        <v>1E-4</v>
      </c>
      <c r="Q35">
        <v>8</v>
      </c>
      <c r="R35">
        <v>850</v>
      </c>
      <c r="S35">
        <v>1500</v>
      </c>
      <c r="T35">
        <v>37</v>
      </c>
      <c r="U35">
        <v>69</v>
      </c>
      <c r="V35">
        <v>0</v>
      </c>
      <c r="W35">
        <v>12</v>
      </c>
      <c r="X35">
        <v>0</v>
      </c>
      <c r="Y35">
        <v>20</v>
      </c>
      <c r="Z35">
        <v>0</v>
      </c>
      <c r="AA35">
        <v>20</v>
      </c>
      <c r="AB35">
        <v>0.4</v>
      </c>
      <c r="AC35">
        <v>28</v>
      </c>
      <c r="AD35">
        <v>0.2</v>
      </c>
      <c r="AE35">
        <v>22</v>
      </c>
      <c r="AF35">
        <v>0</v>
      </c>
      <c r="AG35">
        <v>5.6</v>
      </c>
      <c r="AH35">
        <v>0</v>
      </c>
      <c r="AI35">
        <v>5.5</v>
      </c>
      <c r="AJ35">
        <v>0</v>
      </c>
      <c r="AK35">
        <v>17</v>
      </c>
      <c r="AL35">
        <v>0</v>
      </c>
      <c r="AM35">
        <v>7.6</v>
      </c>
      <c r="AN35">
        <v>0.75</v>
      </c>
      <c r="AO35">
        <v>1</v>
      </c>
    </row>
    <row r="36" spans="1:41">
      <c r="A36" t="s">
        <v>33</v>
      </c>
      <c r="B36">
        <v>7.6</v>
      </c>
      <c r="C36">
        <v>7.2</v>
      </c>
      <c r="D36">
        <v>0.2</v>
      </c>
      <c r="E36">
        <v>3.1</v>
      </c>
      <c r="F36" s="1">
        <v>5.4</v>
      </c>
      <c r="G36">
        <v>9.4</v>
      </c>
      <c r="H36">
        <v>59</v>
      </c>
      <c r="I36">
        <v>1162</v>
      </c>
      <c r="M36">
        <v>0.5</v>
      </c>
      <c r="N36">
        <v>34574</v>
      </c>
      <c r="P36">
        <v>1E-4</v>
      </c>
      <c r="Q36">
        <v>12</v>
      </c>
      <c r="R36">
        <v>850</v>
      </c>
      <c r="S36">
        <v>2450</v>
      </c>
      <c r="T36">
        <v>30</v>
      </c>
      <c r="U36">
        <v>70</v>
      </c>
      <c r="V36">
        <v>0</v>
      </c>
      <c r="W36">
        <v>8</v>
      </c>
      <c r="X36">
        <v>0</v>
      </c>
      <c r="Y36">
        <v>22</v>
      </c>
      <c r="Z36">
        <v>0</v>
      </c>
      <c r="AA36">
        <v>45</v>
      </c>
      <c r="AB36">
        <v>0.4</v>
      </c>
      <c r="AC36">
        <v>40</v>
      </c>
      <c r="AD36">
        <v>0</v>
      </c>
      <c r="AE36">
        <v>29</v>
      </c>
      <c r="AF36">
        <v>0</v>
      </c>
      <c r="AG36">
        <v>12.5</v>
      </c>
      <c r="AH36">
        <v>0</v>
      </c>
      <c r="AI36">
        <v>15</v>
      </c>
      <c r="AJ36">
        <v>0</v>
      </c>
      <c r="AK36">
        <v>20</v>
      </c>
      <c r="AL36">
        <v>0</v>
      </c>
      <c r="AM36">
        <v>26</v>
      </c>
      <c r="AN36">
        <v>0.13</v>
      </c>
      <c r="AO36">
        <v>1</v>
      </c>
    </row>
    <row r="37" spans="1:41">
      <c r="A37" t="s">
        <v>34</v>
      </c>
      <c r="B37">
        <v>1.6000000000000001E-3</v>
      </c>
      <c r="C37">
        <v>1.2999999999999999E-3</v>
      </c>
      <c r="D37">
        <v>2.0000000000000001E-4</v>
      </c>
      <c r="E37">
        <v>8.0000000000000004E-4</v>
      </c>
      <c r="F37" s="1">
        <v>1.1000000000000001E-3</v>
      </c>
      <c r="G37">
        <v>2.0999999999999999E-3</v>
      </c>
      <c r="H37">
        <v>4.0000000000000001E-3</v>
      </c>
      <c r="I37">
        <v>10</v>
      </c>
      <c r="M37">
        <v>0.1</v>
      </c>
      <c r="N37">
        <v>2000</v>
      </c>
      <c r="P37">
        <v>1E-4</v>
      </c>
      <c r="Q37">
        <v>12</v>
      </c>
      <c r="R37">
        <v>1200</v>
      </c>
      <c r="S37">
        <v>1580</v>
      </c>
      <c r="T37">
        <v>37</v>
      </c>
      <c r="U37">
        <v>49</v>
      </c>
      <c r="V37">
        <v>0.2</v>
      </c>
      <c r="W37">
        <v>2.1</v>
      </c>
      <c r="X37">
        <v>0.9</v>
      </c>
      <c r="Y37">
        <v>20</v>
      </c>
      <c r="Z37">
        <v>2.6</v>
      </c>
      <c r="AA37">
        <v>9.4</v>
      </c>
      <c r="AB37">
        <v>10</v>
      </c>
      <c r="AC37">
        <v>28</v>
      </c>
      <c r="AD37">
        <v>4.5999999999999996</v>
      </c>
      <c r="AE37">
        <v>15.5</v>
      </c>
      <c r="AF37">
        <v>0.4</v>
      </c>
      <c r="AG37">
        <v>2.4</v>
      </c>
      <c r="AH37">
        <v>0.1</v>
      </c>
      <c r="AI37">
        <v>0.8</v>
      </c>
      <c r="AJ37">
        <v>0</v>
      </c>
      <c r="AK37">
        <v>18</v>
      </c>
      <c r="AL37">
        <v>0</v>
      </c>
      <c r="AM37">
        <v>8.1</v>
      </c>
      <c r="AN37">
        <v>0.88</v>
      </c>
      <c r="AO37">
        <v>0.97</v>
      </c>
    </row>
    <row r="38" spans="1:41">
      <c r="A38" t="s">
        <v>35</v>
      </c>
      <c r="B38">
        <v>1.0999999999999999E-2</v>
      </c>
      <c r="C38">
        <v>5.0000000000000001E-3</v>
      </c>
      <c r="D38">
        <v>5.0000000000000001E-3</v>
      </c>
      <c r="E38">
        <v>7.0000000000000001E-3</v>
      </c>
      <c r="F38" s="1">
        <v>0.01</v>
      </c>
      <c r="G38">
        <v>1.2999999999999999E-2</v>
      </c>
      <c r="H38">
        <v>0.02</v>
      </c>
      <c r="I38">
        <v>9</v>
      </c>
      <c r="M38">
        <v>3</v>
      </c>
      <c r="N38">
        <v>65</v>
      </c>
      <c r="P38">
        <v>1E-4</v>
      </c>
      <c r="Q38">
        <v>1E-4</v>
      </c>
      <c r="R38">
        <v>1330</v>
      </c>
      <c r="S38">
        <v>1340</v>
      </c>
      <c r="T38">
        <v>51</v>
      </c>
      <c r="U38">
        <v>54</v>
      </c>
      <c r="V38">
        <v>0</v>
      </c>
      <c r="W38">
        <v>0</v>
      </c>
      <c r="X38">
        <v>9.4</v>
      </c>
      <c r="Y38">
        <v>11.4</v>
      </c>
      <c r="Z38">
        <v>8.6</v>
      </c>
      <c r="AA38">
        <v>14.6</v>
      </c>
      <c r="AB38">
        <v>15</v>
      </c>
      <c r="AC38">
        <v>16</v>
      </c>
      <c r="AD38">
        <v>7.8</v>
      </c>
      <c r="AE38">
        <v>10</v>
      </c>
      <c r="AF38">
        <v>0.3</v>
      </c>
      <c r="AG38">
        <v>0.7</v>
      </c>
      <c r="AH38">
        <v>0</v>
      </c>
      <c r="AI38">
        <v>0</v>
      </c>
      <c r="AJ38">
        <v>0</v>
      </c>
      <c r="AK38">
        <v>0</v>
      </c>
      <c r="AL38">
        <v>0</v>
      </c>
      <c r="AM38">
        <v>0</v>
      </c>
      <c r="AN38">
        <v>0.87</v>
      </c>
      <c r="AO38">
        <v>0.93</v>
      </c>
    </row>
    <row r="39" spans="1:41">
      <c r="A39" t="s">
        <v>36</v>
      </c>
      <c r="B39">
        <v>2.9E-5</v>
      </c>
      <c r="C39">
        <v>1.2E-5</v>
      </c>
      <c r="D39">
        <v>1.2E-5</v>
      </c>
      <c r="E39">
        <v>2.0000000000000002E-5</v>
      </c>
      <c r="F39" s="1">
        <v>2.9E-5</v>
      </c>
      <c r="G39">
        <v>3.4E-5</v>
      </c>
      <c r="H39">
        <v>6.3999999999999997E-5</v>
      </c>
      <c r="I39">
        <v>22</v>
      </c>
      <c r="M39">
        <v>0.4</v>
      </c>
      <c r="N39">
        <v>19650</v>
      </c>
      <c r="P39">
        <v>1E-4</v>
      </c>
      <c r="Q39">
        <v>8</v>
      </c>
      <c r="R39">
        <v>800</v>
      </c>
      <c r="S39">
        <v>1500</v>
      </c>
      <c r="T39">
        <v>37</v>
      </c>
      <c r="U39">
        <v>69</v>
      </c>
      <c r="V39">
        <v>0</v>
      </c>
      <c r="W39">
        <v>8.1999999999999993</v>
      </c>
      <c r="X39">
        <v>0</v>
      </c>
      <c r="Y39">
        <v>20</v>
      </c>
      <c r="Z39">
        <v>0</v>
      </c>
      <c r="AA39">
        <v>20</v>
      </c>
      <c r="AB39">
        <v>0.5</v>
      </c>
      <c r="AC39">
        <v>28</v>
      </c>
      <c r="AD39">
        <v>0.2</v>
      </c>
      <c r="AE39">
        <v>22</v>
      </c>
      <c r="AF39">
        <v>0</v>
      </c>
      <c r="AG39">
        <v>3.5</v>
      </c>
      <c r="AH39">
        <v>0</v>
      </c>
      <c r="AI39">
        <v>5.5</v>
      </c>
      <c r="AJ39">
        <v>0</v>
      </c>
      <c r="AK39">
        <v>17</v>
      </c>
      <c r="AL39">
        <v>0</v>
      </c>
      <c r="AM39">
        <v>7.6</v>
      </c>
      <c r="AN39">
        <v>0.75</v>
      </c>
      <c r="AO39">
        <v>1</v>
      </c>
    </row>
    <row r="40" spans="1:41">
      <c r="A40" t="s">
        <v>37</v>
      </c>
      <c r="B40">
        <v>7.0000000000000001E-3</v>
      </c>
      <c r="C40">
        <v>7.0000000000000001E-3</v>
      </c>
      <c r="D40">
        <v>8.7999999999999998E-5</v>
      </c>
      <c r="E40">
        <v>1.5E-3</v>
      </c>
      <c r="F40" s="1">
        <v>4.7999999999999996E-3</v>
      </c>
      <c r="G40">
        <v>1.0999999999999999E-2</v>
      </c>
      <c r="H40">
        <v>1.9E-2</v>
      </c>
      <c r="I40">
        <v>8</v>
      </c>
      <c r="M40">
        <v>2.5</v>
      </c>
      <c r="N40">
        <v>3383</v>
      </c>
      <c r="P40">
        <v>0.5</v>
      </c>
      <c r="Q40">
        <v>12</v>
      </c>
      <c r="R40">
        <v>1000</v>
      </c>
      <c r="S40">
        <v>1500</v>
      </c>
      <c r="T40">
        <v>37</v>
      </c>
      <c r="U40">
        <v>55</v>
      </c>
      <c r="V40">
        <v>0.1</v>
      </c>
      <c r="W40">
        <v>1.7</v>
      </c>
      <c r="X40">
        <v>1</v>
      </c>
      <c r="Y40">
        <v>20</v>
      </c>
      <c r="Z40">
        <v>1.7</v>
      </c>
      <c r="AA40">
        <v>9.6</v>
      </c>
      <c r="AB40">
        <v>6</v>
      </c>
      <c r="AC40">
        <v>27</v>
      </c>
      <c r="AD40">
        <v>4.5999999999999996</v>
      </c>
      <c r="AE40">
        <v>14.7</v>
      </c>
      <c r="AF40">
        <v>0.4</v>
      </c>
      <c r="AG40">
        <v>4.2</v>
      </c>
      <c r="AH40">
        <v>0.1</v>
      </c>
      <c r="AI40">
        <v>1.5</v>
      </c>
      <c r="AJ40">
        <v>0</v>
      </c>
      <c r="AK40">
        <v>14</v>
      </c>
      <c r="AL40">
        <v>0</v>
      </c>
      <c r="AM40">
        <v>6.2</v>
      </c>
      <c r="AN40">
        <v>0.9</v>
      </c>
      <c r="AO40">
        <v>0.97</v>
      </c>
    </row>
    <row r="41" spans="1:41">
      <c r="A41" s="1" t="s">
        <v>38</v>
      </c>
      <c r="B41" s="1">
        <v>1.2E-2</v>
      </c>
      <c r="C41" s="1">
        <v>1.7000000000000001E-2</v>
      </c>
      <c r="D41" s="4">
        <v>8.8000000000000004E-6</v>
      </c>
      <c r="E41" s="1">
        <v>2.0000000000000002E-5</v>
      </c>
      <c r="F41" s="1">
        <v>4.3E-3</v>
      </c>
      <c r="G41" s="1">
        <v>2.1000000000000001E-2</v>
      </c>
      <c r="H41" s="1">
        <v>5.6000000000000001E-2</v>
      </c>
      <c r="I41" s="1">
        <v>12</v>
      </c>
      <c r="M41">
        <v>1.8</v>
      </c>
      <c r="N41">
        <v>11970</v>
      </c>
      <c r="P41">
        <v>1E-4</v>
      </c>
      <c r="Q41">
        <v>3</v>
      </c>
      <c r="R41">
        <v>1200</v>
      </c>
      <c r="S41">
        <v>1525</v>
      </c>
      <c r="T41">
        <v>39</v>
      </c>
      <c r="U41">
        <v>52</v>
      </c>
      <c r="V41">
        <v>0.3</v>
      </c>
      <c r="W41">
        <v>3.4</v>
      </c>
      <c r="X41">
        <v>6.4</v>
      </c>
      <c r="Y41">
        <v>16.600000000000001</v>
      </c>
      <c r="Z41">
        <v>0</v>
      </c>
      <c r="AA41">
        <v>10.4</v>
      </c>
      <c r="AB41">
        <v>11.5</v>
      </c>
      <c r="AC41">
        <v>25</v>
      </c>
      <c r="AD41">
        <v>9</v>
      </c>
      <c r="AE41">
        <v>12.7</v>
      </c>
      <c r="AF41">
        <v>0.6</v>
      </c>
      <c r="AG41">
        <v>4.3</v>
      </c>
      <c r="AH41">
        <v>0</v>
      </c>
      <c r="AI41">
        <v>0.9</v>
      </c>
      <c r="AJ41">
        <v>0</v>
      </c>
      <c r="AK41">
        <v>0</v>
      </c>
      <c r="AL41">
        <v>0</v>
      </c>
      <c r="AM41">
        <v>0</v>
      </c>
      <c r="AN41">
        <v>0.9</v>
      </c>
      <c r="AO41">
        <v>1</v>
      </c>
    </row>
    <row r="42" spans="1:41">
      <c r="A42" t="s">
        <v>39</v>
      </c>
      <c r="B42">
        <v>2</v>
      </c>
      <c r="C42">
        <v>0.5</v>
      </c>
      <c r="D42">
        <v>1.4</v>
      </c>
      <c r="E42">
        <v>1.7</v>
      </c>
      <c r="F42" s="1">
        <v>1.9</v>
      </c>
      <c r="G42">
        <v>2.2999999999999998</v>
      </c>
      <c r="H42">
        <v>2.7</v>
      </c>
      <c r="I42">
        <v>7</v>
      </c>
      <c r="M42">
        <v>0.4</v>
      </c>
      <c r="N42">
        <v>20</v>
      </c>
      <c r="P42">
        <v>1E-4</v>
      </c>
      <c r="Q42">
        <v>1E-4</v>
      </c>
      <c r="R42">
        <v>1286</v>
      </c>
      <c r="S42">
        <v>1336</v>
      </c>
      <c r="T42">
        <v>49</v>
      </c>
      <c r="U42">
        <v>53</v>
      </c>
      <c r="V42">
        <v>0</v>
      </c>
      <c r="W42">
        <v>1.6</v>
      </c>
      <c r="X42">
        <v>6.6</v>
      </c>
      <c r="Y42">
        <v>10.7</v>
      </c>
      <c r="Z42">
        <v>0.7</v>
      </c>
      <c r="AA42">
        <v>15.4</v>
      </c>
      <c r="AB42">
        <v>15</v>
      </c>
      <c r="AC42">
        <v>16</v>
      </c>
      <c r="AD42">
        <v>8</v>
      </c>
      <c r="AE42">
        <v>21</v>
      </c>
      <c r="AF42">
        <v>0</v>
      </c>
      <c r="AG42">
        <v>1.7</v>
      </c>
      <c r="AH42">
        <v>0</v>
      </c>
      <c r="AI42">
        <v>0</v>
      </c>
      <c r="AJ42">
        <v>0</v>
      </c>
      <c r="AK42">
        <v>0</v>
      </c>
      <c r="AL42">
        <v>0</v>
      </c>
      <c r="AM42">
        <v>0</v>
      </c>
      <c r="AN42">
        <v>0.9</v>
      </c>
      <c r="AO42">
        <v>1</v>
      </c>
    </row>
    <row r="43" spans="1:41">
      <c r="A43" t="s">
        <v>40</v>
      </c>
      <c r="B43">
        <v>1.3</v>
      </c>
      <c r="C43">
        <v>0.68</v>
      </c>
      <c r="D43">
        <v>0.66</v>
      </c>
      <c r="E43">
        <v>0.85</v>
      </c>
      <c r="F43" s="1">
        <v>1.1599999999999999</v>
      </c>
      <c r="G43">
        <v>1.6</v>
      </c>
      <c r="H43">
        <v>2.2000000000000002</v>
      </c>
      <c r="I43">
        <v>4</v>
      </c>
      <c r="M43">
        <v>7.9999999999999988E-2</v>
      </c>
      <c r="N43">
        <v>5.9999999999999991</v>
      </c>
      <c r="P43">
        <v>1E-4</v>
      </c>
      <c r="Q43">
        <v>0.7</v>
      </c>
      <c r="R43">
        <v>1140</v>
      </c>
      <c r="S43">
        <v>1335</v>
      </c>
      <c r="T43">
        <v>45</v>
      </c>
      <c r="U43">
        <v>53</v>
      </c>
      <c r="V43">
        <v>0</v>
      </c>
      <c r="W43">
        <v>0.8</v>
      </c>
      <c r="X43">
        <v>9.4</v>
      </c>
      <c r="Y43">
        <v>11.7</v>
      </c>
      <c r="Z43">
        <v>12.6</v>
      </c>
      <c r="AA43">
        <v>16.5</v>
      </c>
      <c r="AB43">
        <v>4.4000000000000004</v>
      </c>
      <c r="AC43">
        <v>15.8</v>
      </c>
      <c r="AD43">
        <v>7.8</v>
      </c>
      <c r="AE43">
        <v>9.5</v>
      </c>
      <c r="AF43">
        <v>0.3</v>
      </c>
      <c r="AG43">
        <v>0.8</v>
      </c>
      <c r="AH43">
        <v>0</v>
      </c>
      <c r="AI43">
        <v>0</v>
      </c>
      <c r="AJ43">
        <v>0</v>
      </c>
      <c r="AK43">
        <v>0</v>
      </c>
      <c r="AL43">
        <v>0</v>
      </c>
      <c r="AM43">
        <v>0</v>
      </c>
      <c r="AN43">
        <v>0.63</v>
      </c>
      <c r="AO43">
        <v>0.93</v>
      </c>
    </row>
    <row r="44" spans="1:41">
      <c r="A44" t="s">
        <v>41</v>
      </c>
      <c r="B44">
        <v>6.6E-3</v>
      </c>
      <c r="C44">
        <v>8.9999999999999993E-3</v>
      </c>
      <c r="D44">
        <v>5.9999999999999995E-4</v>
      </c>
      <c r="E44">
        <v>1E-3</v>
      </c>
      <c r="F44" s="1">
        <v>2E-3</v>
      </c>
      <c r="G44">
        <v>6.6E-3</v>
      </c>
      <c r="H44">
        <v>2.3E-2</v>
      </c>
      <c r="I44">
        <v>5</v>
      </c>
      <c r="M44">
        <v>900</v>
      </c>
      <c r="N44">
        <v>18000</v>
      </c>
      <c r="P44">
        <v>0.56999999999999995</v>
      </c>
      <c r="Q44">
        <v>5</v>
      </c>
      <c r="R44">
        <v>1200</v>
      </c>
      <c r="S44">
        <v>1400</v>
      </c>
      <c r="T44">
        <v>51</v>
      </c>
      <c r="U44">
        <v>58</v>
      </c>
      <c r="V44">
        <v>0</v>
      </c>
      <c r="W44">
        <v>1.3</v>
      </c>
      <c r="X44">
        <v>0.1</v>
      </c>
      <c r="Y44">
        <v>15.8</v>
      </c>
      <c r="Z44">
        <v>0</v>
      </c>
      <c r="AA44">
        <v>18.5</v>
      </c>
      <c r="AB44">
        <v>8.8000000000000007</v>
      </c>
      <c r="AC44">
        <v>28</v>
      </c>
      <c r="AD44">
        <v>3.7</v>
      </c>
      <c r="AE44">
        <v>10.5</v>
      </c>
      <c r="AF44">
        <v>0.1</v>
      </c>
      <c r="AG44">
        <v>8</v>
      </c>
      <c r="AH44">
        <v>0</v>
      </c>
      <c r="AI44">
        <v>0.8</v>
      </c>
      <c r="AJ44">
        <v>0</v>
      </c>
      <c r="AK44">
        <v>0</v>
      </c>
      <c r="AL44">
        <v>0</v>
      </c>
      <c r="AM44">
        <v>0</v>
      </c>
      <c r="AN44">
        <v>0.85</v>
      </c>
      <c r="AO44">
        <v>1</v>
      </c>
    </row>
    <row r="45" spans="1:41">
      <c r="A45" t="s">
        <v>42</v>
      </c>
      <c r="B45">
        <v>0.2</v>
      </c>
      <c r="C45">
        <v>0.13</v>
      </c>
      <c r="D45">
        <v>0.05</v>
      </c>
      <c r="E45">
        <v>0.12</v>
      </c>
      <c r="F45" s="1">
        <v>0.17</v>
      </c>
      <c r="G45">
        <v>0.24</v>
      </c>
      <c r="H45">
        <v>1</v>
      </c>
      <c r="I45">
        <v>439</v>
      </c>
      <c r="M45">
        <v>3.9</v>
      </c>
      <c r="N45">
        <v>45637</v>
      </c>
      <c r="P45">
        <v>1E-4</v>
      </c>
      <c r="Q45">
        <v>12</v>
      </c>
      <c r="R45">
        <v>800</v>
      </c>
      <c r="S45">
        <v>2450</v>
      </c>
      <c r="T45">
        <v>31</v>
      </c>
      <c r="U45">
        <v>69</v>
      </c>
      <c r="V45">
        <v>0</v>
      </c>
      <c r="W45">
        <v>23</v>
      </c>
      <c r="X45">
        <v>0</v>
      </c>
      <c r="Y45">
        <v>22</v>
      </c>
      <c r="Z45">
        <v>0</v>
      </c>
      <c r="AA45">
        <v>45</v>
      </c>
      <c r="AB45">
        <v>0.4</v>
      </c>
      <c r="AC45">
        <v>38</v>
      </c>
      <c r="AD45">
        <v>0</v>
      </c>
      <c r="AE45">
        <v>26</v>
      </c>
      <c r="AF45">
        <v>0</v>
      </c>
      <c r="AG45">
        <v>15</v>
      </c>
      <c r="AH45">
        <v>0</v>
      </c>
      <c r="AI45">
        <v>8.5</v>
      </c>
      <c r="AJ45">
        <v>0</v>
      </c>
      <c r="AK45">
        <v>24</v>
      </c>
      <c r="AL45">
        <v>0</v>
      </c>
      <c r="AM45">
        <v>8.1</v>
      </c>
      <c r="AN45">
        <v>0.13</v>
      </c>
      <c r="AO45">
        <v>1</v>
      </c>
    </row>
    <row r="46" spans="1:41">
      <c r="A46" t="s">
        <v>43</v>
      </c>
      <c r="B46">
        <v>2.0000000000000001E-4</v>
      </c>
      <c r="C46">
        <v>6.7999999999999999E-5</v>
      </c>
      <c r="D46">
        <v>1.1E-4</v>
      </c>
      <c r="E46">
        <v>1.6000000000000001E-4</v>
      </c>
      <c r="F46" s="1">
        <v>2.1000000000000001E-4</v>
      </c>
      <c r="G46">
        <v>2.5999999999999998E-4</v>
      </c>
      <c r="H46">
        <v>4.0000000000000002E-4</v>
      </c>
      <c r="I46">
        <v>37</v>
      </c>
      <c r="M46">
        <v>0.4</v>
      </c>
      <c r="N46">
        <v>8624</v>
      </c>
      <c r="P46">
        <v>1E-4</v>
      </c>
      <c r="Q46">
        <v>10</v>
      </c>
      <c r="R46">
        <v>850</v>
      </c>
      <c r="S46">
        <v>2150</v>
      </c>
      <c r="T46">
        <v>37</v>
      </c>
      <c r="U46">
        <v>69</v>
      </c>
      <c r="V46">
        <v>0</v>
      </c>
      <c r="W46">
        <v>12</v>
      </c>
      <c r="X46">
        <v>0</v>
      </c>
      <c r="Y46">
        <v>20</v>
      </c>
      <c r="Z46">
        <v>0</v>
      </c>
      <c r="AA46">
        <v>20</v>
      </c>
      <c r="AB46">
        <v>0.4</v>
      </c>
      <c r="AC46">
        <v>31</v>
      </c>
      <c r="AD46">
        <v>0.2</v>
      </c>
      <c r="AE46">
        <v>22</v>
      </c>
      <c r="AF46">
        <v>0</v>
      </c>
      <c r="AG46">
        <v>5.6</v>
      </c>
      <c r="AH46">
        <v>0</v>
      </c>
      <c r="AI46">
        <v>5.5</v>
      </c>
      <c r="AJ46">
        <v>0</v>
      </c>
      <c r="AK46">
        <v>14</v>
      </c>
      <c r="AL46">
        <v>0</v>
      </c>
      <c r="AM46">
        <v>0</v>
      </c>
      <c r="AN46">
        <v>0.75</v>
      </c>
      <c r="AO46">
        <v>1</v>
      </c>
    </row>
    <row r="47" spans="1:41">
      <c r="A47" t="s">
        <v>44</v>
      </c>
      <c r="B47">
        <v>4.7999999999999996E-3</v>
      </c>
      <c r="C47">
        <v>8.0000000000000002E-3</v>
      </c>
      <c r="D47">
        <v>2.5000000000000001E-5</v>
      </c>
      <c r="E47">
        <v>2.9E-4</v>
      </c>
      <c r="F47" s="1">
        <v>6.8000000000000005E-4</v>
      </c>
      <c r="G47">
        <v>5.7999999999999996E-3</v>
      </c>
      <c r="H47">
        <v>4.2999999999999997E-2</v>
      </c>
      <c r="I47">
        <v>37</v>
      </c>
      <c r="M47">
        <v>6.8</v>
      </c>
      <c r="N47">
        <v>2960</v>
      </c>
      <c r="P47">
        <v>1E-4</v>
      </c>
      <c r="Q47">
        <v>9.6999999999999993</v>
      </c>
      <c r="R47">
        <v>800</v>
      </c>
      <c r="S47">
        <v>2000</v>
      </c>
      <c r="T47">
        <v>37</v>
      </c>
      <c r="U47">
        <v>69</v>
      </c>
      <c r="V47">
        <v>0</v>
      </c>
      <c r="W47">
        <v>8.6</v>
      </c>
      <c r="X47">
        <v>3.9</v>
      </c>
      <c r="Y47">
        <v>20</v>
      </c>
      <c r="Z47">
        <v>0</v>
      </c>
      <c r="AA47">
        <v>26</v>
      </c>
      <c r="AB47">
        <v>0.4</v>
      </c>
      <c r="AC47">
        <v>38</v>
      </c>
      <c r="AD47">
        <v>0.2</v>
      </c>
      <c r="AE47">
        <v>18</v>
      </c>
      <c r="AF47">
        <v>0</v>
      </c>
      <c r="AG47">
        <v>5.7</v>
      </c>
      <c r="AH47">
        <v>0</v>
      </c>
      <c r="AI47">
        <v>6.5</v>
      </c>
      <c r="AJ47">
        <v>0</v>
      </c>
      <c r="AK47">
        <v>16</v>
      </c>
      <c r="AL47">
        <v>0</v>
      </c>
      <c r="AM47">
        <v>0</v>
      </c>
      <c r="AN47">
        <v>0.6</v>
      </c>
      <c r="AO47">
        <v>1</v>
      </c>
    </row>
    <row r="48" spans="1:41">
      <c r="A48" t="s">
        <v>45</v>
      </c>
      <c r="B48">
        <v>6.0000000000000002E-5</v>
      </c>
      <c r="C48">
        <v>6.9999999999999994E-5</v>
      </c>
      <c r="D48" s="2">
        <v>6.1999999999999999E-6</v>
      </c>
      <c r="E48">
        <v>2.5999999999999998E-5</v>
      </c>
      <c r="F48" s="1">
        <v>4.6999999999999997E-5</v>
      </c>
      <c r="G48">
        <v>5.7000000000000003E-5</v>
      </c>
      <c r="H48">
        <v>3.8000000000000002E-4</v>
      </c>
      <c r="I48">
        <v>34</v>
      </c>
      <c r="M48">
        <v>7.0000000000000007E-2</v>
      </c>
      <c r="N48">
        <v>2300</v>
      </c>
      <c r="P48">
        <v>1E-4</v>
      </c>
      <c r="Q48">
        <v>12</v>
      </c>
      <c r="R48">
        <v>800</v>
      </c>
      <c r="S48">
        <v>1500</v>
      </c>
      <c r="T48">
        <v>37</v>
      </c>
      <c r="U48">
        <v>69</v>
      </c>
      <c r="V48">
        <v>0</v>
      </c>
      <c r="W48">
        <v>23</v>
      </c>
      <c r="X48">
        <v>1</v>
      </c>
      <c r="Y48">
        <v>20</v>
      </c>
      <c r="Z48">
        <v>0</v>
      </c>
      <c r="AA48">
        <v>28</v>
      </c>
      <c r="AB48">
        <v>0.5</v>
      </c>
      <c r="AC48">
        <v>28</v>
      </c>
      <c r="AD48">
        <v>0.2</v>
      </c>
      <c r="AE48">
        <v>21</v>
      </c>
      <c r="AF48">
        <v>0</v>
      </c>
      <c r="AG48">
        <v>5.7</v>
      </c>
      <c r="AH48">
        <v>0</v>
      </c>
      <c r="AI48">
        <v>5.5</v>
      </c>
      <c r="AJ48">
        <v>0</v>
      </c>
      <c r="AK48">
        <v>18</v>
      </c>
      <c r="AL48">
        <v>0</v>
      </c>
      <c r="AM48">
        <v>8.1</v>
      </c>
      <c r="AN48">
        <v>0.7</v>
      </c>
      <c r="AO48">
        <v>1</v>
      </c>
    </row>
    <row r="49" spans="1:41">
      <c r="A49" t="s">
        <v>46</v>
      </c>
      <c r="B49">
        <v>3.0000000000000001E-3</v>
      </c>
      <c r="C49">
        <v>2E-3</v>
      </c>
      <c r="D49">
        <v>1.4999999999999999E-4</v>
      </c>
      <c r="E49">
        <v>1.5E-3</v>
      </c>
      <c r="F49" s="1">
        <v>2E-3</v>
      </c>
      <c r="G49">
        <v>3.3999999999999998E-3</v>
      </c>
      <c r="H49">
        <v>1.2999999999999999E-2</v>
      </c>
      <c r="I49">
        <v>125</v>
      </c>
      <c r="M49">
        <v>0.09</v>
      </c>
      <c r="N49">
        <v>4780</v>
      </c>
      <c r="P49">
        <v>1E-4</v>
      </c>
      <c r="Q49">
        <v>12</v>
      </c>
      <c r="R49">
        <v>1100</v>
      </c>
      <c r="S49">
        <v>2150</v>
      </c>
      <c r="T49">
        <v>34</v>
      </c>
      <c r="U49">
        <v>59</v>
      </c>
      <c r="V49">
        <v>0</v>
      </c>
      <c r="W49">
        <v>8.1999999999999993</v>
      </c>
      <c r="X49">
        <v>0</v>
      </c>
      <c r="Y49">
        <v>20</v>
      </c>
      <c r="Z49">
        <v>0</v>
      </c>
      <c r="AA49">
        <v>40</v>
      </c>
      <c r="AB49">
        <v>4.5999999999999996</v>
      </c>
      <c r="AC49">
        <v>33</v>
      </c>
      <c r="AD49">
        <v>4.2</v>
      </c>
      <c r="AE49">
        <v>22</v>
      </c>
      <c r="AF49">
        <v>0</v>
      </c>
      <c r="AG49">
        <v>13.5</v>
      </c>
      <c r="AH49">
        <v>0</v>
      </c>
      <c r="AI49">
        <v>8.5</v>
      </c>
      <c r="AJ49">
        <v>0</v>
      </c>
      <c r="AK49">
        <v>17</v>
      </c>
      <c r="AL49">
        <v>0</v>
      </c>
      <c r="AM49">
        <v>7.6</v>
      </c>
      <c r="AN49">
        <v>0.6</v>
      </c>
      <c r="AO49">
        <v>1</v>
      </c>
    </row>
    <row r="50" spans="1:41">
      <c r="A50" t="s">
        <v>47</v>
      </c>
      <c r="B50" s="2">
        <v>9.7999999999999993E-6</v>
      </c>
      <c r="C50">
        <v>2.0903367657572724E-5</v>
      </c>
      <c r="D50">
        <v>8.7310566940883917E-7</v>
      </c>
      <c r="E50">
        <v>1.9396357231663481E-6</v>
      </c>
      <c r="F50" s="1">
        <v>2.8955405097772353E-6</v>
      </c>
      <c r="G50">
        <v>4.9802333517597544E-6</v>
      </c>
      <c r="H50">
        <v>1.0046445646243346E-4</v>
      </c>
      <c r="I50">
        <v>30</v>
      </c>
      <c r="M50">
        <v>0.2</v>
      </c>
      <c r="N50">
        <v>4310</v>
      </c>
      <c r="P50">
        <v>1E-4</v>
      </c>
      <c r="Q50">
        <v>5</v>
      </c>
      <c r="R50">
        <v>950</v>
      </c>
      <c r="S50">
        <v>1500</v>
      </c>
      <c r="T50">
        <v>37</v>
      </c>
      <c r="U50">
        <v>69</v>
      </c>
      <c r="V50">
        <v>0</v>
      </c>
      <c r="W50">
        <v>21</v>
      </c>
      <c r="X50">
        <v>4.7</v>
      </c>
      <c r="Y50">
        <v>20</v>
      </c>
      <c r="Z50">
        <v>0</v>
      </c>
      <c r="AA50">
        <v>20</v>
      </c>
      <c r="AB50">
        <v>0.5</v>
      </c>
      <c r="AC50">
        <v>26</v>
      </c>
      <c r="AD50">
        <v>0.7</v>
      </c>
      <c r="AE50">
        <v>21</v>
      </c>
      <c r="AF50">
        <v>0</v>
      </c>
      <c r="AG50">
        <v>3.1</v>
      </c>
      <c r="AH50">
        <v>0</v>
      </c>
      <c r="AI50">
        <v>5.5</v>
      </c>
      <c r="AJ50">
        <v>0</v>
      </c>
      <c r="AK50">
        <v>6</v>
      </c>
      <c r="AL50">
        <v>0</v>
      </c>
      <c r="AM50">
        <v>0</v>
      </c>
      <c r="AN50">
        <v>0.75</v>
      </c>
      <c r="AO50">
        <v>1</v>
      </c>
    </row>
    <row r="51" spans="1:41">
      <c r="A51" t="s">
        <v>48</v>
      </c>
      <c r="B51">
        <v>1.0545424293811903E-2</v>
      </c>
      <c r="C51">
        <v>5.0000000000000001E-3</v>
      </c>
      <c r="D51">
        <v>4.4000000000000003E-3</v>
      </c>
      <c r="E51">
        <v>6.8999999999999999E-3</v>
      </c>
      <c r="F51" s="1">
        <v>8.6E-3</v>
      </c>
      <c r="G51">
        <v>1.2E-2</v>
      </c>
      <c r="H51">
        <v>2.5000000000000001E-2</v>
      </c>
      <c r="I51">
        <v>41</v>
      </c>
      <c r="M51">
        <v>0.06</v>
      </c>
      <c r="N51">
        <v>61290</v>
      </c>
      <c r="P51">
        <v>1E-4</v>
      </c>
      <c r="Q51">
        <v>12</v>
      </c>
      <c r="R51">
        <v>1025</v>
      </c>
      <c r="S51">
        <v>2150</v>
      </c>
      <c r="T51">
        <v>31</v>
      </c>
      <c r="U51">
        <v>55</v>
      </c>
      <c r="V51">
        <v>0</v>
      </c>
      <c r="W51">
        <v>8.1999999999999993</v>
      </c>
      <c r="X51">
        <v>0</v>
      </c>
      <c r="Y51">
        <v>20</v>
      </c>
      <c r="Z51">
        <v>0</v>
      </c>
      <c r="AA51">
        <v>45</v>
      </c>
      <c r="AB51">
        <v>1.3</v>
      </c>
      <c r="AC51">
        <v>36</v>
      </c>
      <c r="AD51">
        <v>2.1</v>
      </c>
      <c r="AE51">
        <v>22</v>
      </c>
      <c r="AF51">
        <v>0</v>
      </c>
      <c r="AG51">
        <v>3.4</v>
      </c>
      <c r="AH51">
        <v>0</v>
      </c>
      <c r="AI51">
        <v>2</v>
      </c>
      <c r="AJ51">
        <v>0</v>
      </c>
      <c r="AK51">
        <v>18</v>
      </c>
      <c r="AL51">
        <v>0</v>
      </c>
      <c r="AM51">
        <v>8.1</v>
      </c>
      <c r="AN51">
        <v>0.13</v>
      </c>
      <c r="AO51">
        <v>1</v>
      </c>
    </row>
    <row r="52" spans="1:41">
      <c r="A52" t="s">
        <v>49</v>
      </c>
      <c r="B52" s="2">
        <v>7.9000000000000006E-6</v>
      </c>
      <c r="C52">
        <v>1.1E-5</v>
      </c>
      <c r="D52" s="2">
        <v>1.5999999999999999E-6</v>
      </c>
      <c r="E52" s="2">
        <v>2.3E-6</v>
      </c>
      <c r="F52" s="4">
        <v>3.4000000000000001E-6</v>
      </c>
      <c r="G52">
        <v>1.0000000000000001E-5</v>
      </c>
      <c r="H52">
        <v>6.0000000000000002E-5</v>
      </c>
      <c r="I52">
        <v>27</v>
      </c>
      <c r="M52">
        <v>0.12</v>
      </c>
      <c r="N52">
        <v>5200</v>
      </c>
      <c r="P52">
        <v>1E-4</v>
      </c>
      <c r="Q52">
        <v>5</v>
      </c>
      <c r="R52">
        <v>1200</v>
      </c>
      <c r="S52">
        <v>1582</v>
      </c>
      <c r="T52">
        <v>37</v>
      </c>
      <c r="U52">
        <v>54</v>
      </c>
      <c r="V52">
        <v>0.2</v>
      </c>
      <c r="W52">
        <v>21</v>
      </c>
      <c r="X52">
        <v>4.7</v>
      </c>
      <c r="Y52">
        <v>20</v>
      </c>
      <c r="Z52">
        <v>0</v>
      </c>
      <c r="AA52">
        <v>9.4</v>
      </c>
      <c r="AB52">
        <v>8.6</v>
      </c>
      <c r="AC52">
        <v>26</v>
      </c>
      <c r="AD52">
        <v>4.5999999999999996</v>
      </c>
      <c r="AE52">
        <v>21</v>
      </c>
      <c r="AF52">
        <v>0</v>
      </c>
      <c r="AG52">
        <v>2.9</v>
      </c>
      <c r="AH52">
        <v>0</v>
      </c>
      <c r="AI52">
        <v>0.5</v>
      </c>
      <c r="AJ52">
        <v>0</v>
      </c>
      <c r="AK52">
        <v>0.5</v>
      </c>
      <c r="AL52">
        <v>0</v>
      </c>
      <c r="AM52">
        <v>0</v>
      </c>
      <c r="AN52">
        <v>0.88</v>
      </c>
      <c r="AO52">
        <v>1</v>
      </c>
    </row>
    <row r="53" spans="1:41">
      <c r="A53" s="1" t="s">
        <v>50</v>
      </c>
      <c r="B53">
        <v>6.6E-3</v>
      </c>
      <c r="C53">
        <v>1.6E-2</v>
      </c>
      <c r="D53">
        <v>1.0000000000000001E-5</v>
      </c>
      <c r="E53">
        <v>3.0000000000000001E-5</v>
      </c>
      <c r="F53" s="1">
        <v>4.0000000000000003E-5</v>
      </c>
      <c r="G53">
        <v>2.4000000000000001E-4</v>
      </c>
      <c r="H53">
        <v>5.2999999999999999E-2</v>
      </c>
      <c r="I53">
        <v>30</v>
      </c>
      <c r="M53">
        <v>1.2</v>
      </c>
      <c r="N53">
        <v>34890</v>
      </c>
      <c r="P53">
        <v>1E-4</v>
      </c>
      <c r="Q53">
        <v>1</v>
      </c>
      <c r="R53">
        <v>1125</v>
      </c>
      <c r="S53">
        <v>1350</v>
      </c>
      <c r="T53">
        <v>43</v>
      </c>
      <c r="U53">
        <v>55</v>
      </c>
      <c r="V53">
        <v>0.3</v>
      </c>
      <c r="W53">
        <v>21</v>
      </c>
      <c r="X53">
        <v>4.7</v>
      </c>
      <c r="Y53">
        <v>18</v>
      </c>
      <c r="Z53">
        <v>0</v>
      </c>
      <c r="AA53">
        <v>26</v>
      </c>
      <c r="AB53">
        <v>3.4</v>
      </c>
      <c r="AC53">
        <v>19</v>
      </c>
      <c r="AD53">
        <v>5.3</v>
      </c>
      <c r="AE53">
        <v>21</v>
      </c>
      <c r="AF53">
        <v>0</v>
      </c>
      <c r="AG53">
        <v>1.9</v>
      </c>
      <c r="AH53">
        <v>0</v>
      </c>
      <c r="AI53">
        <v>0</v>
      </c>
      <c r="AJ53">
        <v>0</v>
      </c>
      <c r="AK53">
        <v>0</v>
      </c>
      <c r="AL53">
        <v>0</v>
      </c>
      <c r="AM53">
        <v>0</v>
      </c>
      <c r="AN53">
        <v>0.54</v>
      </c>
      <c r="AO53">
        <v>1</v>
      </c>
    </row>
    <row r="54" spans="1:41">
      <c r="A54" t="s">
        <v>51</v>
      </c>
      <c r="B54">
        <v>8.0000000000000002E-3</v>
      </c>
      <c r="C54">
        <v>6.0000000000000001E-3</v>
      </c>
      <c r="D54">
        <v>2.9999999999999997E-4</v>
      </c>
      <c r="E54">
        <v>4.7000000000000002E-3</v>
      </c>
      <c r="F54" s="1">
        <v>6.4999999999999997E-3</v>
      </c>
      <c r="G54">
        <v>9.7000000000000003E-3</v>
      </c>
      <c r="H54">
        <v>3.6999999999999998E-2</v>
      </c>
      <c r="I54">
        <v>260</v>
      </c>
      <c r="M54">
        <v>3.6</v>
      </c>
      <c r="N54">
        <v>9450</v>
      </c>
      <c r="P54">
        <v>1E-4</v>
      </c>
      <c r="Q54">
        <v>12</v>
      </c>
      <c r="R54">
        <v>800</v>
      </c>
      <c r="S54">
        <v>2150</v>
      </c>
      <c r="T54">
        <v>34</v>
      </c>
      <c r="U54">
        <v>69</v>
      </c>
      <c r="V54">
        <v>0</v>
      </c>
      <c r="W54">
        <v>23</v>
      </c>
      <c r="X54">
        <v>0</v>
      </c>
      <c r="Y54">
        <v>22</v>
      </c>
      <c r="Z54">
        <v>0</v>
      </c>
      <c r="AA54">
        <v>40</v>
      </c>
      <c r="AB54">
        <v>0.4</v>
      </c>
      <c r="AC54">
        <v>38</v>
      </c>
      <c r="AD54">
        <v>0</v>
      </c>
      <c r="AE54">
        <v>26</v>
      </c>
      <c r="AF54">
        <v>0</v>
      </c>
      <c r="AG54">
        <v>13.5</v>
      </c>
      <c r="AH54">
        <v>0</v>
      </c>
      <c r="AI54">
        <v>8.5</v>
      </c>
      <c r="AJ54">
        <v>0</v>
      </c>
      <c r="AK54">
        <v>17</v>
      </c>
      <c r="AL54">
        <v>0</v>
      </c>
      <c r="AM54">
        <v>7.6</v>
      </c>
      <c r="AN54">
        <v>0.6</v>
      </c>
      <c r="AO54">
        <v>1</v>
      </c>
    </row>
    <row r="55" spans="1:41">
      <c r="A55" t="s">
        <v>52</v>
      </c>
      <c r="B55">
        <v>2.3E-2</v>
      </c>
      <c r="C55">
        <v>1.6E-2</v>
      </c>
      <c r="D55">
        <v>1.1000000000000001E-3</v>
      </c>
      <c r="E55">
        <v>1.2999999999999999E-2</v>
      </c>
      <c r="F55" s="1">
        <v>1.9E-2</v>
      </c>
      <c r="G55">
        <v>2.7E-2</v>
      </c>
      <c r="H55">
        <v>0.1</v>
      </c>
      <c r="I55">
        <v>178</v>
      </c>
      <c r="M55">
        <v>0.4</v>
      </c>
      <c r="N55">
        <v>8782</v>
      </c>
      <c r="P55">
        <v>1E-4</v>
      </c>
      <c r="Q55">
        <v>12</v>
      </c>
      <c r="R55">
        <v>950</v>
      </c>
      <c r="S55">
        <v>2150</v>
      </c>
      <c r="T55">
        <v>34</v>
      </c>
      <c r="U55">
        <v>69</v>
      </c>
      <c r="V55">
        <v>0</v>
      </c>
      <c r="W55">
        <v>8.1999999999999993</v>
      </c>
      <c r="X55">
        <v>0</v>
      </c>
      <c r="Y55">
        <v>20</v>
      </c>
      <c r="Z55">
        <v>0</v>
      </c>
      <c r="AA55">
        <v>40</v>
      </c>
      <c r="AB55">
        <v>0.5</v>
      </c>
      <c r="AC55">
        <v>33</v>
      </c>
      <c r="AD55">
        <v>0.7</v>
      </c>
      <c r="AE55">
        <v>22</v>
      </c>
      <c r="AF55">
        <v>0</v>
      </c>
      <c r="AG55">
        <v>13.5</v>
      </c>
      <c r="AH55">
        <v>0</v>
      </c>
      <c r="AI55">
        <v>8.5</v>
      </c>
      <c r="AJ55">
        <v>0</v>
      </c>
      <c r="AK55">
        <v>18</v>
      </c>
      <c r="AL55">
        <v>0</v>
      </c>
      <c r="AM55">
        <v>8.1</v>
      </c>
      <c r="AN55">
        <v>0.6</v>
      </c>
      <c r="AO55">
        <v>1</v>
      </c>
    </row>
    <row r="56" spans="1:41">
      <c r="A56" t="s">
        <v>53</v>
      </c>
      <c r="B56">
        <v>1.2</v>
      </c>
      <c r="C56">
        <v>0.6</v>
      </c>
      <c r="D56">
        <v>0.43</v>
      </c>
      <c r="E56">
        <v>0.83</v>
      </c>
      <c r="F56" s="1">
        <v>1.03</v>
      </c>
      <c r="G56">
        <v>1.3</v>
      </c>
      <c r="H56">
        <v>3.5</v>
      </c>
      <c r="I56">
        <v>98</v>
      </c>
      <c r="M56">
        <v>4</v>
      </c>
      <c r="N56">
        <v>4820</v>
      </c>
      <c r="P56">
        <v>1E-4</v>
      </c>
      <c r="Q56">
        <v>3</v>
      </c>
      <c r="R56">
        <v>1025</v>
      </c>
      <c r="S56">
        <v>1525</v>
      </c>
      <c r="T56">
        <v>37</v>
      </c>
      <c r="U56">
        <v>68</v>
      </c>
      <c r="V56">
        <v>0</v>
      </c>
      <c r="W56">
        <v>23</v>
      </c>
      <c r="X56">
        <v>0</v>
      </c>
      <c r="Y56">
        <v>22</v>
      </c>
      <c r="Z56">
        <v>0</v>
      </c>
      <c r="AA56">
        <v>28</v>
      </c>
      <c r="AB56">
        <v>2.4</v>
      </c>
      <c r="AC56">
        <v>37</v>
      </c>
      <c r="AD56">
        <v>0</v>
      </c>
      <c r="AE56">
        <v>15</v>
      </c>
      <c r="AF56">
        <v>0</v>
      </c>
      <c r="AG56">
        <v>10.4</v>
      </c>
      <c r="AH56">
        <v>0</v>
      </c>
      <c r="AI56">
        <v>6.1</v>
      </c>
      <c r="AJ56">
        <v>0</v>
      </c>
      <c r="AK56">
        <v>0</v>
      </c>
      <c r="AL56">
        <v>0</v>
      </c>
      <c r="AM56">
        <v>0</v>
      </c>
      <c r="AN56">
        <v>0.76</v>
      </c>
      <c r="AO56">
        <v>1</v>
      </c>
    </row>
    <row r="57" spans="1:41">
      <c r="A57" t="s">
        <v>54</v>
      </c>
      <c r="B57">
        <v>7.6999999999999996E-4</v>
      </c>
      <c r="C57">
        <v>4.8999999999999998E-4</v>
      </c>
      <c r="D57">
        <v>1E-4</v>
      </c>
      <c r="E57">
        <v>4.0000000000000002E-4</v>
      </c>
      <c r="F57" s="1">
        <v>6.4999999999999997E-4</v>
      </c>
      <c r="G57">
        <v>9.3999999999999997E-4</v>
      </c>
      <c r="H57">
        <v>2.8999999999999998E-3</v>
      </c>
      <c r="I57">
        <v>242</v>
      </c>
      <c r="M57">
        <v>11</v>
      </c>
      <c r="N57">
        <v>37015</v>
      </c>
      <c r="P57">
        <v>1E-4</v>
      </c>
      <c r="Q57">
        <v>12</v>
      </c>
      <c r="R57">
        <v>800</v>
      </c>
      <c r="S57">
        <v>2150</v>
      </c>
      <c r="T57">
        <v>34</v>
      </c>
      <c r="U57">
        <v>69</v>
      </c>
      <c r="V57">
        <v>0</v>
      </c>
      <c r="W57">
        <v>23</v>
      </c>
      <c r="X57">
        <v>0</v>
      </c>
      <c r="Y57">
        <v>22</v>
      </c>
      <c r="Z57">
        <v>0</v>
      </c>
      <c r="AA57">
        <v>40</v>
      </c>
      <c r="AB57">
        <v>0.4</v>
      </c>
      <c r="AC57">
        <v>38</v>
      </c>
      <c r="AD57">
        <v>0</v>
      </c>
      <c r="AE57">
        <v>26</v>
      </c>
      <c r="AF57">
        <v>0</v>
      </c>
      <c r="AG57">
        <v>13.5</v>
      </c>
      <c r="AH57">
        <v>0</v>
      </c>
      <c r="AI57">
        <v>8.5</v>
      </c>
      <c r="AJ57">
        <v>0</v>
      </c>
      <c r="AK57">
        <v>16</v>
      </c>
      <c r="AL57">
        <v>0</v>
      </c>
      <c r="AM57">
        <v>6.2</v>
      </c>
      <c r="AN57">
        <v>0.6</v>
      </c>
      <c r="AO57">
        <v>1</v>
      </c>
    </row>
    <row r="58" spans="1:41">
      <c r="A58" t="s">
        <v>55</v>
      </c>
      <c r="B58">
        <v>2.3800000000000002E-2</v>
      </c>
      <c r="C58">
        <v>1.7000000000000001E-2</v>
      </c>
      <c r="D58">
        <v>2.9999999999999997E-4</v>
      </c>
      <c r="E58">
        <v>1.2E-2</v>
      </c>
      <c r="F58" s="1">
        <v>1.7999999999999999E-2</v>
      </c>
      <c r="G58">
        <v>2.8000000000000001E-2</v>
      </c>
      <c r="H58">
        <v>0.1</v>
      </c>
      <c r="I58">
        <v>2483</v>
      </c>
    </row>
    <row r="59" spans="1:41">
      <c r="A59" t="s">
        <v>56</v>
      </c>
      <c r="B59">
        <v>0.95</v>
      </c>
      <c r="C59">
        <v>1</v>
      </c>
      <c r="D59">
        <v>0.1</v>
      </c>
      <c r="E59">
        <v>0.43</v>
      </c>
      <c r="F59" s="1">
        <v>0.68</v>
      </c>
      <c r="G59">
        <v>1.1000000000000001</v>
      </c>
      <c r="H59">
        <v>9.4</v>
      </c>
      <c r="I59">
        <v>3163</v>
      </c>
    </row>
    <row r="60" spans="1:41">
      <c r="A60" t="s">
        <v>57</v>
      </c>
      <c r="B60">
        <v>1</v>
      </c>
      <c r="C60">
        <v>1</v>
      </c>
      <c r="D60">
        <v>0.1</v>
      </c>
      <c r="E60">
        <v>0.28999999999999998</v>
      </c>
      <c r="F60" s="1">
        <v>0.61</v>
      </c>
      <c r="G60">
        <v>1.1599999999999999</v>
      </c>
      <c r="H60">
        <v>4.0999999999999996</v>
      </c>
      <c r="I60">
        <v>27</v>
      </c>
    </row>
    <row r="61" spans="1:41">
      <c r="A61" t="s">
        <v>58</v>
      </c>
      <c r="B61">
        <v>0.73</v>
      </c>
      <c r="C61">
        <v>0.23</v>
      </c>
      <c r="D61">
        <v>0.39</v>
      </c>
      <c r="E61">
        <v>0.54</v>
      </c>
      <c r="F61" s="1">
        <v>0.74</v>
      </c>
      <c r="G61">
        <v>0.88</v>
      </c>
      <c r="H61">
        <v>1.05</v>
      </c>
      <c r="I61">
        <v>10</v>
      </c>
    </row>
    <row r="62" spans="1:41">
      <c r="A62" t="s">
        <v>59</v>
      </c>
      <c r="B62">
        <v>2.1</v>
      </c>
      <c r="C62">
        <v>1.3</v>
      </c>
      <c r="D62">
        <v>1.24</v>
      </c>
      <c r="E62">
        <v>1.48</v>
      </c>
      <c r="F62" s="1">
        <v>1.73</v>
      </c>
      <c r="G62">
        <v>2.14</v>
      </c>
      <c r="H62">
        <v>7.4</v>
      </c>
      <c r="I62">
        <v>23</v>
      </c>
    </row>
    <row r="63" spans="1:41">
      <c r="A63" t="s">
        <v>60</v>
      </c>
      <c r="B63">
        <v>0.39</v>
      </c>
      <c r="C63">
        <v>7.0000000000000007E-2</v>
      </c>
      <c r="D63">
        <v>0.25</v>
      </c>
      <c r="E63">
        <v>0.35</v>
      </c>
      <c r="F63" s="1">
        <v>0.39</v>
      </c>
      <c r="G63">
        <v>0.44</v>
      </c>
      <c r="H63">
        <v>0.59</v>
      </c>
      <c r="I63">
        <v>340</v>
      </c>
    </row>
    <row r="64" spans="1:41">
      <c r="A64" t="s">
        <v>61</v>
      </c>
      <c r="B64">
        <v>0.32</v>
      </c>
      <c r="C64">
        <v>0.05</v>
      </c>
      <c r="D64">
        <v>0.25</v>
      </c>
      <c r="E64">
        <v>0.28000000000000003</v>
      </c>
      <c r="F64" s="1">
        <v>0.31</v>
      </c>
      <c r="G64">
        <v>0.35</v>
      </c>
      <c r="H64">
        <v>0.41</v>
      </c>
      <c r="I64">
        <v>18</v>
      </c>
    </row>
    <row r="65" spans="1:9">
      <c r="A65" t="s">
        <v>62</v>
      </c>
      <c r="B65">
        <v>2.4E-2</v>
      </c>
      <c r="C65">
        <v>0.01</v>
      </c>
      <c r="D65">
        <v>6.4999999999999997E-3</v>
      </c>
      <c r="E65">
        <v>1.6E-2</v>
      </c>
      <c r="F65" s="1">
        <v>2.3E-2</v>
      </c>
      <c r="G65">
        <v>2.8000000000000001E-2</v>
      </c>
      <c r="H65">
        <v>6.8000000000000005E-2</v>
      </c>
      <c r="I65">
        <v>88</v>
      </c>
    </row>
    <row r="66" spans="1:9">
      <c r="A66" t="s">
        <v>63</v>
      </c>
      <c r="B66">
        <v>7.8E-2</v>
      </c>
      <c r="C66">
        <v>0.09</v>
      </c>
      <c r="D66">
        <v>0.01</v>
      </c>
      <c r="E66">
        <v>1.9E-2</v>
      </c>
      <c r="F66" s="1">
        <v>2.7E-2</v>
      </c>
      <c r="G66">
        <v>0.12</v>
      </c>
      <c r="H66">
        <v>0.34</v>
      </c>
      <c r="I66">
        <v>37</v>
      </c>
    </row>
    <row r="67" spans="1:9">
      <c r="A67" t="s">
        <v>64</v>
      </c>
      <c r="B67">
        <v>5.4</v>
      </c>
      <c r="C67">
        <v>2.6</v>
      </c>
      <c r="D67">
        <v>2.6</v>
      </c>
      <c r="E67">
        <v>3.5</v>
      </c>
      <c r="F67" s="1">
        <v>5.6</v>
      </c>
      <c r="G67">
        <v>6.5</v>
      </c>
      <c r="H67">
        <v>10.9</v>
      </c>
      <c r="I67">
        <v>9</v>
      </c>
    </row>
    <row r="68" spans="1:9">
      <c r="A68" t="s">
        <v>65</v>
      </c>
      <c r="B68">
        <v>4.4000000000000004</v>
      </c>
      <c r="C68">
        <v>1.5</v>
      </c>
      <c r="D68">
        <v>1.2</v>
      </c>
      <c r="E68">
        <v>3.3</v>
      </c>
      <c r="F68" s="1">
        <v>4.2</v>
      </c>
      <c r="G68">
        <v>5.2</v>
      </c>
      <c r="H68">
        <v>9.6</v>
      </c>
      <c r="I68">
        <v>273</v>
      </c>
    </row>
    <row r="69" spans="1:9">
      <c r="A69" t="s">
        <v>66</v>
      </c>
      <c r="B69">
        <v>1</v>
      </c>
      <c r="C69">
        <v>0.6</v>
      </c>
      <c r="D69">
        <v>0.32</v>
      </c>
      <c r="E69">
        <v>0.56000000000000005</v>
      </c>
      <c r="F69" s="1">
        <v>0.9</v>
      </c>
      <c r="G69">
        <v>1.5</v>
      </c>
      <c r="H69">
        <v>2</v>
      </c>
      <c r="I69">
        <v>11</v>
      </c>
    </row>
    <row r="70" spans="1:9">
      <c r="A70" t="s">
        <v>67</v>
      </c>
      <c r="B70">
        <v>2.1</v>
      </c>
      <c r="C70">
        <v>1.5</v>
      </c>
      <c r="D70">
        <v>0.4</v>
      </c>
      <c r="E70">
        <v>0.82</v>
      </c>
      <c r="F70" s="1">
        <v>1.5</v>
      </c>
      <c r="G70">
        <v>3.49</v>
      </c>
      <c r="H70">
        <v>4.8499999999999996</v>
      </c>
      <c r="I70">
        <v>20</v>
      </c>
    </row>
    <row r="71" spans="1:9">
      <c r="A71" t="s">
        <v>68</v>
      </c>
      <c r="B71">
        <v>0.17</v>
      </c>
      <c r="C71">
        <v>7.0000000000000007E-2</v>
      </c>
      <c r="D71">
        <v>3.3000000000000002E-2</v>
      </c>
      <c r="E71">
        <v>0.14000000000000001</v>
      </c>
      <c r="F71" s="1">
        <v>0.17</v>
      </c>
      <c r="G71">
        <v>0.21</v>
      </c>
      <c r="H71">
        <v>0.26</v>
      </c>
      <c r="I71">
        <v>11</v>
      </c>
    </row>
    <row r="72" spans="1:9">
      <c r="A72" t="s">
        <v>69</v>
      </c>
      <c r="B72">
        <v>0.08</v>
      </c>
      <c r="C72">
        <v>0.06</v>
      </c>
      <c r="D72">
        <v>0.01</v>
      </c>
      <c r="E72">
        <v>3.6999999999999998E-2</v>
      </c>
      <c r="F72" s="1">
        <v>7.0999999999999994E-2</v>
      </c>
      <c r="G72">
        <v>0.13</v>
      </c>
      <c r="H72">
        <v>0.2</v>
      </c>
      <c r="I72">
        <v>17</v>
      </c>
    </row>
    <row r="73" spans="1:9">
      <c r="A73" t="s">
        <v>70</v>
      </c>
      <c r="B73">
        <v>0.33</v>
      </c>
      <c r="C73">
        <v>0.23</v>
      </c>
      <c r="D73">
        <v>2.5999999999999999E-2</v>
      </c>
      <c r="E73">
        <v>0.18</v>
      </c>
      <c r="F73" s="1">
        <v>0.28999999999999998</v>
      </c>
      <c r="G73">
        <v>0.37</v>
      </c>
      <c r="H73">
        <v>0.89</v>
      </c>
      <c r="I73">
        <v>23</v>
      </c>
    </row>
    <row r="74" spans="1:9">
      <c r="A74" t="s">
        <v>71</v>
      </c>
      <c r="B74">
        <v>3.5</v>
      </c>
      <c r="C74">
        <v>2.6</v>
      </c>
      <c r="D74">
        <v>0.18</v>
      </c>
      <c r="E74">
        <v>1</v>
      </c>
      <c r="F74" s="1">
        <v>3.5</v>
      </c>
      <c r="G74">
        <v>5.6</v>
      </c>
      <c r="H74">
        <v>8.5</v>
      </c>
      <c r="I74">
        <v>22</v>
      </c>
    </row>
    <row r="75" spans="1:9">
      <c r="A75" t="s">
        <v>72</v>
      </c>
      <c r="B75">
        <v>4.4000000000000004</v>
      </c>
      <c r="C75">
        <v>4.7</v>
      </c>
      <c r="D75">
        <v>0.6</v>
      </c>
      <c r="E75">
        <v>0.86</v>
      </c>
      <c r="F75" s="1">
        <v>2.9</v>
      </c>
      <c r="G75">
        <v>6</v>
      </c>
      <c r="H75">
        <v>17</v>
      </c>
      <c r="I75">
        <v>20</v>
      </c>
    </row>
    <row r="76" spans="1:9">
      <c r="A76" t="s">
        <v>73</v>
      </c>
      <c r="B76">
        <v>0.12</v>
      </c>
      <c r="C76">
        <v>0.09</v>
      </c>
      <c r="D76">
        <v>0.03</v>
      </c>
      <c r="E76">
        <v>3.5000000000000003E-2</v>
      </c>
      <c r="F76" s="1">
        <v>0.1</v>
      </c>
      <c r="G76">
        <v>0.24</v>
      </c>
      <c r="H76">
        <v>0.27</v>
      </c>
      <c r="I76">
        <v>13</v>
      </c>
    </row>
    <row r="77" spans="1:9">
      <c r="A77" t="s">
        <v>74</v>
      </c>
      <c r="B77">
        <v>1.8</v>
      </c>
      <c r="C77">
        <v>0.6</v>
      </c>
      <c r="D77">
        <v>0.9</v>
      </c>
      <c r="E77">
        <v>1.3</v>
      </c>
      <c r="F77" s="1">
        <v>1.7</v>
      </c>
      <c r="G77">
        <v>2.4</v>
      </c>
      <c r="H77">
        <v>2.8</v>
      </c>
      <c r="I77">
        <v>17</v>
      </c>
    </row>
    <row r="78" spans="1:9">
      <c r="A78" t="s">
        <v>75</v>
      </c>
      <c r="B78">
        <v>0.5</v>
      </c>
      <c r="C78">
        <v>0.1</v>
      </c>
      <c r="D78">
        <v>0.4</v>
      </c>
      <c r="E78">
        <v>0.44</v>
      </c>
      <c r="F78" s="1">
        <v>0.48</v>
      </c>
      <c r="G78">
        <v>0.56999999999999995</v>
      </c>
      <c r="H78">
        <v>0.68</v>
      </c>
      <c r="I78">
        <v>9</v>
      </c>
    </row>
    <row r="79" spans="1:9">
      <c r="A79" t="s">
        <v>76</v>
      </c>
      <c r="B79">
        <v>0.09</v>
      </c>
      <c r="C79">
        <v>0.05</v>
      </c>
      <c r="D79">
        <v>0.05</v>
      </c>
      <c r="E79">
        <v>5.1999999999999998E-2</v>
      </c>
      <c r="F79" s="1">
        <v>5.7000000000000002E-2</v>
      </c>
      <c r="G79">
        <v>0.13</v>
      </c>
      <c r="H79">
        <v>0.19</v>
      </c>
      <c r="I79">
        <v>8</v>
      </c>
    </row>
    <row r="80" spans="1:9">
      <c r="A80" t="s">
        <v>77</v>
      </c>
      <c r="B80">
        <v>2.6</v>
      </c>
      <c r="C80">
        <v>1.8</v>
      </c>
      <c r="D80">
        <v>1</v>
      </c>
      <c r="E80">
        <v>1.3</v>
      </c>
      <c r="F80" s="1">
        <v>2.5</v>
      </c>
      <c r="G80">
        <v>2.8</v>
      </c>
      <c r="H80">
        <v>6.2</v>
      </c>
      <c r="I80">
        <v>7</v>
      </c>
    </row>
    <row r="81" spans="1:9">
      <c r="A81" t="s">
        <v>78</v>
      </c>
      <c r="B81">
        <v>0.01</v>
      </c>
      <c r="C81">
        <v>0.01</v>
      </c>
      <c r="D81">
        <v>3.0000000000000001E-3</v>
      </c>
      <c r="E81">
        <v>3.5000000000000001E-3</v>
      </c>
      <c r="F81" s="1">
        <v>5.0000000000000001E-3</v>
      </c>
      <c r="G81">
        <v>1.7999999999999999E-2</v>
      </c>
      <c r="H81">
        <v>2.8000000000000001E-2</v>
      </c>
      <c r="I81">
        <v>10</v>
      </c>
    </row>
    <row r="82" spans="1:9">
      <c r="A82" t="s">
        <v>79</v>
      </c>
      <c r="B82">
        <v>0.03</v>
      </c>
      <c r="C82">
        <v>0.01</v>
      </c>
      <c r="D82">
        <v>1.0999999999999999E-2</v>
      </c>
      <c r="E82">
        <v>2.8000000000000001E-2</v>
      </c>
      <c r="F82" s="1">
        <v>3.3000000000000002E-2</v>
      </c>
      <c r="G82">
        <v>3.7999999999999999E-2</v>
      </c>
      <c r="H82">
        <v>4.4999999999999998E-2</v>
      </c>
      <c r="I82">
        <v>7</v>
      </c>
    </row>
    <row r="83" spans="1:9">
      <c r="A83" t="s">
        <v>80</v>
      </c>
      <c r="B83">
        <v>0.36</v>
      </c>
      <c r="C83">
        <v>0.16</v>
      </c>
      <c r="D83">
        <v>0.09</v>
      </c>
      <c r="E83">
        <v>0.28000000000000003</v>
      </c>
      <c r="F83" s="1">
        <v>0.34</v>
      </c>
      <c r="G83">
        <v>0.41</v>
      </c>
      <c r="H83">
        <v>1.7</v>
      </c>
      <c r="I83">
        <v>352</v>
      </c>
    </row>
    <row r="84" spans="1:9">
      <c r="A84" t="s">
        <v>81</v>
      </c>
      <c r="B84">
        <v>3</v>
      </c>
      <c r="C84">
        <v>0.8</v>
      </c>
      <c r="D84">
        <v>1.4</v>
      </c>
      <c r="E84">
        <v>2.38</v>
      </c>
      <c r="F84" s="1">
        <v>3.03</v>
      </c>
      <c r="G84">
        <v>3.52</v>
      </c>
      <c r="H84">
        <v>4.75</v>
      </c>
      <c r="I84">
        <v>68</v>
      </c>
    </row>
    <row r="85" spans="1:9">
      <c r="A85" t="s">
        <v>82</v>
      </c>
      <c r="B85">
        <v>6.4</v>
      </c>
      <c r="C85">
        <v>4.8</v>
      </c>
      <c r="D85">
        <v>3</v>
      </c>
      <c r="E85">
        <v>3.3</v>
      </c>
      <c r="F85" s="1">
        <v>4.3</v>
      </c>
      <c r="G85">
        <v>7.1</v>
      </c>
      <c r="H85">
        <v>16</v>
      </c>
      <c r="I85">
        <v>8</v>
      </c>
    </row>
    <row r="86" spans="1:9">
      <c r="A86" t="s">
        <v>83</v>
      </c>
      <c r="B86">
        <v>0.45</v>
      </c>
      <c r="C86">
        <v>0.19</v>
      </c>
      <c r="D86">
        <v>0.09</v>
      </c>
      <c r="E86">
        <v>0.37</v>
      </c>
      <c r="F86" s="1">
        <v>0.41</v>
      </c>
      <c r="G86">
        <v>0.43</v>
      </c>
      <c r="H86">
        <v>1.2</v>
      </c>
      <c r="I86">
        <v>46</v>
      </c>
    </row>
    <row r="87" spans="1:9">
      <c r="A87" t="s">
        <v>84</v>
      </c>
      <c r="B87">
        <v>0.17</v>
      </c>
      <c r="C87">
        <v>0.08</v>
      </c>
      <c r="D87">
        <v>5.5E-2</v>
      </c>
      <c r="E87">
        <v>0.14000000000000001</v>
      </c>
      <c r="F87" s="1">
        <v>0.14000000000000001</v>
      </c>
      <c r="G87">
        <v>0.15</v>
      </c>
      <c r="H87">
        <v>0.5</v>
      </c>
      <c r="I87">
        <v>43</v>
      </c>
    </row>
    <row r="88" spans="1:9">
      <c r="A88" t="s">
        <v>85</v>
      </c>
      <c r="B88">
        <v>72</v>
      </c>
      <c r="C88">
        <v>29</v>
      </c>
      <c r="D88">
        <v>0.55000000000000004</v>
      </c>
      <c r="E88">
        <v>73.599999999999994</v>
      </c>
      <c r="F88" s="1">
        <v>80.2</v>
      </c>
      <c r="G88">
        <v>88.6</v>
      </c>
      <c r="H88">
        <v>96.6</v>
      </c>
      <c r="I88">
        <v>26</v>
      </c>
    </row>
    <row r="89" spans="1:9">
      <c r="A89" t="s">
        <v>86</v>
      </c>
      <c r="B89">
        <v>9.6999999999999993</v>
      </c>
      <c r="C89">
        <v>3.2</v>
      </c>
      <c r="D89">
        <v>0.7</v>
      </c>
      <c r="E89">
        <v>9.5</v>
      </c>
      <c r="F89" s="1">
        <v>10.5</v>
      </c>
      <c r="G89">
        <v>11.2</v>
      </c>
      <c r="H89">
        <v>12.9</v>
      </c>
      <c r="I89">
        <v>36</v>
      </c>
    </row>
    <row r="90" spans="1:9">
      <c r="A90" t="s">
        <v>87</v>
      </c>
      <c r="B90">
        <v>0.19</v>
      </c>
      <c r="C90">
        <v>0.05</v>
      </c>
      <c r="D90">
        <v>5.5E-2</v>
      </c>
      <c r="E90">
        <v>0.16</v>
      </c>
      <c r="F90" s="1">
        <v>0.18</v>
      </c>
      <c r="G90">
        <v>0.19</v>
      </c>
      <c r="H90">
        <v>0.43</v>
      </c>
      <c r="I90">
        <v>40</v>
      </c>
    </row>
    <row r="91" spans="1:9">
      <c r="A91" t="s">
        <v>88</v>
      </c>
      <c r="B91">
        <v>15</v>
      </c>
      <c r="C91">
        <v>2.5</v>
      </c>
      <c r="D91">
        <v>9.5</v>
      </c>
      <c r="E91">
        <v>13.8</v>
      </c>
      <c r="F91" s="1">
        <v>14.8</v>
      </c>
      <c r="G91">
        <v>16.100000000000001</v>
      </c>
      <c r="H91">
        <v>26.4</v>
      </c>
      <c r="I91">
        <v>35</v>
      </c>
    </row>
    <row r="92" spans="1:9">
      <c r="A92" t="s">
        <v>89</v>
      </c>
      <c r="B92">
        <v>1.5</v>
      </c>
      <c r="C92">
        <v>0.15</v>
      </c>
      <c r="D92">
        <v>1</v>
      </c>
      <c r="E92">
        <v>1.46</v>
      </c>
      <c r="F92" s="1">
        <v>1.54</v>
      </c>
      <c r="G92">
        <v>1.6</v>
      </c>
      <c r="H92">
        <v>1.9</v>
      </c>
      <c r="I92">
        <v>39</v>
      </c>
    </row>
    <row r="93" spans="1:9">
      <c r="A93" t="s">
        <v>90</v>
      </c>
      <c r="B93">
        <v>0.37</v>
      </c>
      <c r="C93">
        <v>0.1</v>
      </c>
      <c r="D93">
        <v>0.22</v>
      </c>
      <c r="E93">
        <v>0.34</v>
      </c>
      <c r="F93" s="1">
        <v>0.36</v>
      </c>
      <c r="G93">
        <v>0.39</v>
      </c>
      <c r="H93">
        <v>0.86</v>
      </c>
      <c r="I93">
        <v>44</v>
      </c>
    </row>
    <row r="94" spans="1:9">
      <c r="A94" t="s">
        <v>91</v>
      </c>
      <c r="B94">
        <v>122</v>
      </c>
      <c r="C94">
        <v>33</v>
      </c>
      <c r="D94">
        <v>27</v>
      </c>
      <c r="E94">
        <v>116</v>
      </c>
      <c r="F94" s="1">
        <v>128</v>
      </c>
      <c r="G94">
        <v>146</v>
      </c>
      <c r="H94">
        <v>165</v>
      </c>
      <c r="I94">
        <v>34</v>
      </c>
    </row>
    <row r="95" spans="1:9">
      <c r="A95" t="s">
        <v>92</v>
      </c>
      <c r="B95">
        <v>200</v>
      </c>
      <c r="C95">
        <v>44</v>
      </c>
      <c r="D95">
        <v>59</v>
      </c>
      <c r="E95">
        <v>189</v>
      </c>
      <c r="F95" s="1">
        <v>208</v>
      </c>
      <c r="G95">
        <v>222</v>
      </c>
      <c r="H95">
        <v>264</v>
      </c>
      <c r="I95">
        <v>24</v>
      </c>
    </row>
    <row r="96" spans="1:9">
      <c r="A96" t="s">
        <v>93</v>
      </c>
      <c r="B96">
        <v>7.0000000000000007E-2</v>
      </c>
      <c r="C96">
        <v>0.02</v>
      </c>
      <c r="D96">
        <v>2.9000000000000001E-2</v>
      </c>
      <c r="E96">
        <v>4.9000000000000002E-2</v>
      </c>
      <c r="F96" s="1">
        <v>6.3E-2</v>
      </c>
      <c r="G96">
        <v>7.6999999999999999E-2</v>
      </c>
      <c r="H96">
        <v>0.13</v>
      </c>
      <c r="I96">
        <v>127</v>
      </c>
    </row>
    <row r="97" spans="1:9">
      <c r="A97" t="s">
        <v>94</v>
      </c>
      <c r="B97">
        <v>25</v>
      </c>
      <c r="C97">
        <v>6.9</v>
      </c>
      <c r="D97">
        <v>0.04</v>
      </c>
      <c r="E97">
        <v>24</v>
      </c>
      <c r="F97" s="1">
        <v>27</v>
      </c>
      <c r="G97">
        <v>29</v>
      </c>
      <c r="H97">
        <v>32</v>
      </c>
      <c r="I97">
        <v>36</v>
      </c>
    </row>
    <row r="98" spans="1:9">
      <c r="A98" t="s">
        <v>95</v>
      </c>
      <c r="B98">
        <v>3.9051730519007499</v>
      </c>
      <c r="C98">
        <v>0.6</v>
      </c>
      <c r="D98">
        <v>1</v>
      </c>
      <c r="E98">
        <v>3.7</v>
      </c>
      <c r="F98" s="1">
        <v>3.9</v>
      </c>
      <c r="G98">
        <v>4.2</v>
      </c>
      <c r="H98">
        <v>5</v>
      </c>
      <c r="I98">
        <v>125</v>
      </c>
    </row>
    <row r="99" spans="1:9">
      <c r="A99" t="s">
        <v>96</v>
      </c>
      <c r="B99">
        <v>0.68</v>
      </c>
      <c r="C99">
        <v>0.08</v>
      </c>
      <c r="D99">
        <v>0.45</v>
      </c>
      <c r="E99">
        <v>0.64</v>
      </c>
      <c r="F99" s="1">
        <v>0.68</v>
      </c>
      <c r="G99">
        <v>0.73</v>
      </c>
      <c r="H99">
        <v>0.86</v>
      </c>
      <c r="I99">
        <v>39</v>
      </c>
    </row>
    <row r="100" spans="1:9">
      <c r="A100" t="s">
        <v>97</v>
      </c>
      <c r="B100">
        <v>1.4</v>
      </c>
      <c r="C100">
        <v>0.3</v>
      </c>
      <c r="D100">
        <v>0.9</v>
      </c>
      <c r="E100">
        <v>1.3</v>
      </c>
      <c r="F100" s="1">
        <v>1.4</v>
      </c>
      <c r="G100">
        <v>1.46</v>
      </c>
      <c r="H100">
        <v>4.0999999999999996</v>
      </c>
      <c r="I100">
        <v>125</v>
      </c>
    </row>
    <row r="101" spans="1:9">
      <c r="A101" t="s">
        <v>98</v>
      </c>
      <c r="B101">
        <v>0.49</v>
      </c>
      <c r="C101">
        <v>0.05</v>
      </c>
      <c r="D101">
        <v>0.33</v>
      </c>
      <c r="E101">
        <v>0.46</v>
      </c>
      <c r="F101" s="1">
        <v>0.49</v>
      </c>
      <c r="G101">
        <v>0.51</v>
      </c>
      <c r="H101">
        <v>0.74</v>
      </c>
      <c r="I101">
        <v>128</v>
      </c>
    </row>
    <row r="102" spans="1:9">
      <c r="A102" t="s">
        <v>99</v>
      </c>
      <c r="B102">
        <v>19</v>
      </c>
      <c r="C102">
        <v>9.6999999999999993</v>
      </c>
      <c r="D102">
        <v>2</v>
      </c>
      <c r="E102">
        <v>13</v>
      </c>
      <c r="F102" s="1">
        <v>15.9</v>
      </c>
      <c r="G102">
        <v>21.9</v>
      </c>
      <c r="H102">
        <v>45.9</v>
      </c>
      <c r="I102">
        <v>91</v>
      </c>
    </row>
    <row r="103" spans="1:9">
      <c r="A103" t="s">
        <v>100</v>
      </c>
      <c r="B103">
        <v>0.6</v>
      </c>
      <c r="C103">
        <v>0.4</v>
      </c>
      <c r="D103">
        <v>0.06</v>
      </c>
      <c r="E103">
        <v>0.28999999999999998</v>
      </c>
      <c r="F103" s="1">
        <v>0.51</v>
      </c>
      <c r="G103">
        <v>0.75</v>
      </c>
      <c r="H103">
        <v>1.63</v>
      </c>
      <c r="I103">
        <v>19</v>
      </c>
    </row>
    <row r="104" spans="1:9">
      <c r="A104" t="s">
        <v>101</v>
      </c>
      <c r="B104">
        <v>8.4</v>
      </c>
      <c r="C104">
        <v>1.7</v>
      </c>
      <c r="D104">
        <v>3.3</v>
      </c>
      <c r="E104">
        <v>8.3000000000000007</v>
      </c>
      <c r="F104" s="1">
        <v>8.8000000000000007</v>
      </c>
      <c r="G104">
        <v>9.4</v>
      </c>
      <c r="H104">
        <v>10.7</v>
      </c>
      <c r="I104">
        <v>33</v>
      </c>
    </row>
    <row r="105" spans="1:9">
      <c r="A105" t="s">
        <v>102</v>
      </c>
      <c r="B105">
        <v>14.6</v>
      </c>
      <c r="C105">
        <v>1.1000000000000001</v>
      </c>
      <c r="D105">
        <v>11.1</v>
      </c>
      <c r="E105">
        <v>14.1</v>
      </c>
      <c r="F105" s="1">
        <v>14.6</v>
      </c>
      <c r="G105">
        <v>15.2</v>
      </c>
      <c r="H105">
        <v>16</v>
      </c>
      <c r="I105">
        <v>21</v>
      </c>
    </row>
    <row r="106" spans="1:9">
      <c r="A106" t="s">
        <v>103</v>
      </c>
      <c r="B106">
        <v>1.75</v>
      </c>
      <c r="C106">
        <v>0.24</v>
      </c>
      <c r="D106">
        <v>1.1000000000000001</v>
      </c>
      <c r="E106">
        <v>1.7</v>
      </c>
      <c r="F106" s="1">
        <v>1.78</v>
      </c>
      <c r="G106">
        <v>1.87</v>
      </c>
      <c r="H106">
        <v>2.1</v>
      </c>
      <c r="I106">
        <v>38</v>
      </c>
    </row>
    <row r="107" spans="1:9">
      <c r="A107" t="s">
        <v>104</v>
      </c>
      <c r="B107">
        <v>0.28000000000000003</v>
      </c>
      <c r="C107">
        <v>0.03</v>
      </c>
      <c r="D107">
        <v>0.17</v>
      </c>
      <c r="E107">
        <v>0.26</v>
      </c>
      <c r="F107" s="1">
        <v>0.28000000000000003</v>
      </c>
      <c r="G107">
        <v>0.31</v>
      </c>
      <c r="H107">
        <v>0.33</v>
      </c>
      <c r="I107">
        <v>32</v>
      </c>
    </row>
    <row r="108" spans="1:9">
      <c r="A108" t="s">
        <v>105</v>
      </c>
      <c r="B108">
        <v>4.5999999999999999E-2</v>
      </c>
      <c r="C108">
        <v>6.0000000000000001E-3</v>
      </c>
      <c r="D108">
        <v>2.4E-2</v>
      </c>
      <c r="E108">
        <v>4.3999999999999997E-2</v>
      </c>
      <c r="F108" s="1">
        <v>4.5999999999999999E-2</v>
      </c>
      <c r="G108">
        <v>4.9000000000000002E-2</v>
      </c>
      <c r="H108">
        <v>5.7000000000000002E-2</v>
      </c>
      <c r="I108">
        <v>32</v>
      </c>
    </row>
    <row r="109" spans="1:9">
      <c r="A109" t="s">
        <v>106</v>
      </c>
      <c r="B109">
        <v>0.86</v>
      </c>
      <c r="C109">
        <v>0.46</v>
      </c>
      <c r="D109">
        <v>0.05</v>
      </c>
      <c r="E109">
        <v>0.45</v>
      </c>
      <c r="F109" s="1">
        <v>0.93</v>
      </c>
      <c r="G109">
        <v>1.2</v>
      </c>
      <c r="H109">
        <v>1.7</v>
      </c>
      <c r="I109">
        <v>21</v>
      </c>
    </row>
    <row r="110" spans="1:9">
      <c r="A110" t="s">
        <v>107</v>
      </c>
      <c r="B110">
        <v>2.2000000000000002</v>
      </c>
      <c r="C110">
        <v>0.7</v>
      </c>
      <c r="D110">
        <v>0.95</v>
      </c>
      <c r="E110">
        <v>1.7</v>
      </c>
      <c r="F110" s="1">
        <v>1.86</v>
      </c>
      <c r="G110">
        <v>2.6</v>
      </c>
      <c r="H110">
        <v>3.9</v>
      </c>
      <c r="I110">
        <v>20</v>
      </c>
    </row>
    <row r="111" spans="1:9">
      <c r="A111" t="s">
        <v>108</v>
      </c>
      <c r="B111">
        <v>19.5</v>
      </c>
      <c r="C111">
        <v>11</v>
      </c>
      <c r="D111">
        <v>5.0999999999999996</v>
      </c>
      <c r="E111">
        <v>9.6999999999999993</v>
      </c>
      <c r="F111" s="1">
        <v>17.8</v>
      </c>
      <c r="G111">
        <v>28.7</v>
      </c>
      <c r="H111">
        <v>38</v>
      </c>
      <c r="I111">
        <v>24</v>
      </c>
    </row>
    <row r="112" spans="1:9">
      <c r="A112" s="3" t="s">
        <v>109</v>
      </c>
      <c r="B112">
        <v>0.47</v>
      </c>
      <c r="C112">
        <v>0.05</v>
      </c>
      <c r="D112">
        <v>0.41</v>
      </c>
      <c r="E112">
        <v>0.42</v>
      </c>
      <c r="F112" s="1">
        <v>0.46</v>
      </c>
      <c r="G112">
        <v>0.52</v>
      </c>
      <c r="H112">
        <v>0.55000000000000004</v>
      </c>
      <c r="I112">
        <v>31</v>
      </c>
    </row>
    <row r="113" spans="1:9">
      <c r="A113" s="3" t="s">
        <v>110</v>
      </c>
      <c r="B113">
        <v>0.05</v>
      </c>
      <c r="C113">
        <v>8.0000000000000002E-3</v>
      </c>
      <c r="D113">
        <v>3.2000000000000001E-2</v>
      </c>
      <c r="E113">
        <v>4.5999999999999999E-2</v>
      </c>
      <c r="F113" s="1">
        <v>4.9000000000000002E-2</v>
      </c>
      <c r="G113">
        <v>5.1999999999999998E-2</v>
      </c>
      <c r="H113">
        <v>7.0000000000000007E-2</v>
      </c>
      <c r="I113">
        <v>40</v>
      </c>
    </row>
    <row r="114" spans="1:9">
      <c r="A114" t="s">
        <v>111</v>
      </c>
      <c r="B114">
        <v>0.04</v>
      </c>
      <c r="C114">
        <v>0.02</v>
      </c>
      <c r="D114">
        <v>1.6E-2</v>
      </c>
      <c r="E114">
        <v>2.5999999999999999E-2</v>
      </c>
      <c r="F114" s="1">
        <v>3.7999999999999999E-2</v>
      </c>
      <c r="G114">
        <v>4.4999999999999998E-2</v>
      </c>
      <c r="H114">
        <v>0.13</v>
      </c>
      <c r="I114">
        <v>19</v>
      </c>
    </row>
    <row r="115" spans="1:9">
      <c r="A115" t="s">
        <v>112</v>
      </c>
      <c r="B115">
        <v>6.8</v>
      </c>
      <c r="C115">
        <v>5.4</v>
      </c>
      <c r="D115">
        <v>3.1</v>
      </c>
      <c r="E115">
        <v>4.3</v>
      </c>
      <c r="F115" s="1">
        <v>4.8</v>
      </c>
      <c r="G115">
        <v>6</v>
      </c>
      <c r="H115">
        <v>22</v>
      </c>
      <c r="I115">
        <v>21</v>
      </c>
    </row>
    <row r="116" spans="1:9">
      <c r="A116" t="s">
        <v>113</v>
      </c>
      <c r="B116">
        <v>14.6</v>
      </c>
      <c r="C116">
        <v>13</v>
      </c>
      <c r="D116">
        <v>5.2</v>
      </c>
      <c r="E116">
        <v>7.1</v>
      </c>
      <c r="F116" s="1">
        <v>8.4</v>
      </c>
      <c r="G116">
        <v>18.899999999999999</v>
      </c>
      <c r="H116">
        <v>56</v>
      </c>
      <c r="I116">
        <v>30</v>
      </c>
    </row>
    <row r="117" spans="1:9">
      <c r="A117" t="s">
        <v>114</v>
      </c>
      <c r="B117">
        <v>1.5</v>
      </c>
      <c r="C117">
        <v>0.35</v>
      </c>
      <c r="D117">
        <v>0.68</v>
      </c>
      <c r="E117">
        <v>1.26</v>
      </c>
      <c r="F117" s="1">
        <v>1.49</v>
      </c>
      <c r="G117">
        <v>1.61</v>
      </c>
      <c r="H117">
        <v>2.8</v>
      </c>
      <c r="I117">
        <v>101</v>
      </c>
    </row>
    <row r="118" spans="1:9">
      <c r="A118" t="s">
        <v>115</v>
      </c>
      <c r="B118">
        <v>7.0000000000000007E-2</v>
      </c>
      <c r="C118">
        <v>0.02</v>
      </c>
      <c r="D118">
        <v>0.05</v>
      </c>
      <c r="E118">
        <v>5.8999999999999997E-2</v>
      </c>
      <c r="F118" s="1">
        <v>6.8000000000000005E-2</v>
      </c>
      <c r="G118">
        <v>8.7999999999999995E-2</v>
      </c>
      <c r="H118">
        <v>9.4E-2</v>
      </c>
      <c r="I118">
        <v>6</v>
      </c>
    </row>
    <row r="119" spans="1:9">
      <c r="A119" t="s">
        <v>116</v>
      </c>
      <c r="B119">
        <v>0.24</v>
      </c>
      <c r="C119">
        <v>0.05</v>
      </c>
      <c r="D119">
        <v>0.16</v>
      </c>
      <c r="E119">
        <v>0.22</v>
      </c>
      <c r="F119" s="1">
        <v>0.23</v>
      </c>
      <c r="G119">
        <v>0.24</v>
      </c>
      <c r="H119">
        <v>0.49</v>
      </c>
      <c r="I119">
        <v>48</v>
      </c>
    </row>
    <row r="120" spans="1:9">
      <c r="A120" t="s">
        <v>117</v>
      </c>
      <c r="B120">
        <v>129</v>
      </c>
      <c r="C120">
        <v>34</v>
      </c>
      <c r="D120">
        <v>0.2</v>
      </c>
      <c r="E120">
        <v>121</v>
      </c>
      <c r="F120" s="1">
        <v>138</v>
      </c>
      <c r="G120">
        <v>148</v>
      </c>
      <c r="H120">
        <v>166</v>
      </c>
      <c r="I120">
        <v>21</v>
      </c>
    </row>
    <row r="121" spans="1:9">
      <c r="A121" t="s">
        <v>118</v>
      </c>
      <c r="B121">
        <v>3.1E-2</v>
      </c>
      <c r="C121">
        <v>7.0000000000000001E-3</v>
      </c>
      <c r="D121">
        <v>1.7999999999999999E-2</v>
      </c>
      <c r="E121">
        <v>2.8000000000000001E-2</v>
      </c>
      <c r="F121" s="1">
        <v>0.03</v>
      </c>
      <c r="G121">
        <v>3.2000000000000001E-2</v>
      </c>
      <c r="H121">
        <v>5.8000000000000003E-2</v>
      </c>
      <c r="I121">
        <v>40</v>
      </c>
    </row>
    <row r="122" spans="1:9">
      <c r="A122" t="s">
        <v>119</v>
      </c>
      <c r="B122">
        <v>0.44</v>
      </c>
      <c r="C122">
        <v>0.03</v>
      </c>
      <c r="D122">
        <v>0.39</v>
      </c>
      <c r="E122">
        <v>0.43</v>
      </c>
      <c r="F122" s="1">
        <v>0.44</v>
      </c>
      <c r="G122">
        <v>0.46</v>
      </c>
      <c r="H122">
        <v>0.54</v>
      </c>
      <c r="I122">
        <v>36</v>
      </c>
    </row>
    <row r="123" spans="1:9">
      <c r="A123" t="s">
        <v>120</v>
      </c>
      <c r="B123">
        <v>0.31</v>
      </c>
      <c r="C123">
        <v>0.09</v>
      </c>
      <c r="D123">
        <v>0.25</v>
      </c>
      <c r="E123">
        <v>0.28000000000000003</v>
      </c>
      <c r="F123" s="1">
        <v>0.28999999999999998</v>
      </c>
      <c r="G123">
        <v>0.31</v>
      </c>
      <c r="H123">
        <v>0.8</v>
      </c>
      <c r="I123">
        <v>38</v>
      </c>
    </row>
    <row r="124" spans="1:9">
      <c r="A124" t="s">
        <v>121</v>
      </c>
      <c r="B124">
        <v>0.69</v>
      </c>
      <c r="C124">
        <v>0.22</v>
      </c>
      <c r="D124">
        <v>0.34</v>
      </c>
      <c r="E124">
        <v>0.53</v>
      </c>
      <c r="F124" s="1">
        <v>0.66</v>
      </c>
      <c r="G124">
        <v>0.83</v>
      </c>
      <c r="H124">
        <v>1.1399999999999999</v>
      </c>
      <c r="I124">
        <v>19</v>
      </c>
    </row>
    <row r="125" spans="1:9">
      <c r="A125" t="s">
        <v>122</v>
      </c>
      <c r="B125">
        <v>0.05</v>
      </c>
      <c r="C125">
        <v>0.1</v>
      </c>
      <c r="D125">
        <v>1.2999999999999999E-2</v>
      </c>
      <c r="E125">
        <v>2.1000000000000001E-2</v>
      </c>
      <c r="F125" s="1">
        <v>2.3E-2</v>
      </c>
      <c r="G125">
        <v>2.7E-2</v>
      </c>
      <c r="H125">
        <v>0.34</v>
      </c>
      <c r="I125">
        <v>11</v>
      </c>
    </row>
    <row r="126" spans="1:9">
      <c r="A126" t="s">
        <v>123</v>
      </c>
      <c r="B126">
        <v>0.28000000000000003</v>
      </c>
      <c r="C126">
        <v>0.17</v>
      </c>
      <c r="D126">
        <v>0.1</v>
      </c>
      <c r="E126">
        <v>0.16</v>
      </c>
      <c r="F126" s="1">
        <v>0.2</v>
      </c>
      <c r="G126">
        <v>0.37</v>
      </c>
      <c r="H126">
        <v>0.64</v>
      </c>
      <c r="I126">
        <v>11</v>
      </c>
    </row>
    <row r="127" spans="1:9">
      <c r="A127" t="s">
        <v>124</v>
      </c>
      <c r="B127">
        <v>1.9</v>
      </c>
      <c r="C127">
        <v>1.2</v>
      </c>
      <c r="D127">
        <v>0.2</v>
      </c>
      <c r="E127">
        <v>1.3</v>
      </c>
      <c r="F127" s="1">
        <v>1.47</v>
      </c>
      <c r="G127">
        <v>1.91</v>
      </c>
      <c r="H127">
        <v>4.9000000000000004</v>
      </c>
      <c r="I127">
        <v>16</v>
      </c>
    </row>
    <row r="128" spans="1:9">
      <c r="A128" t="s">
        <v>125</v>
      </c>
      <c r="B128">
        <v>1.3</v>
      </c>
      <c r="C128">
        <v>0.6</v>
      </c>
      <c r="D128">
        <v>0.67</v>
      </c>
      <c r="E128">
        <v>0.81</v>
      </c>
      <c r="F128" s="1">
        <v>1.21</v>
      </c>
      <c r="G128">
        <v>1.4</v>
      </c>
      <c r="H128">
        <v>2.5</v>
      </c>
      <c r="I128">
        <v>11</v>
      </c>
    </row>
    <row r="129" spans="1:9">
      <c r="A129" t="s">
        <v>126</v>
      </c>
      <c r="B129">
        <v>351</v>
      </c>
      <c r="C129">
        <v>75</v>
      </c>
      <c r="D129">
        <v>137</v>
      </c>
      <c r="E129">
        <v>321</v>
      </c>
      <c r="F129" s="1">
        <v>367</v>
      </c>
      <c r="G129">
        <v>400</v>
      </c>
      <c r="H129">
        <v>459</v>
      </c>
      <c r="I129">
        <v>34</v>
      </c>
    </row>
    <row r="130" spans="1:9">
      <c r="A130" t="s">
        <v>127</v>
      </c>
      <c r="B130">
        <v>603</v>
      </c>
      <c r="C130">
        <v>81</v>
      </c>
      <c r="D130">
        <v>447</v>
      </c>
      <c r="E130">
        <v>565</v>
      </c>
      <c r="F130" s="1">
        <v>612</v>
      </c>
      <c r="G130">
        <v>652</v>
      </c>
      <c r="H130">
        <v>796</v>
      </c>
      <c r="I130">
        <v>21</v>
      </c>
    </row>
    <row r="131" spans="1:9">
      <c r="A131" t="s">
        <v>128</v>
      </c>
      <c r="B131">
        <v>0.14000000000000001</v>
      </c>
      <c r="C131">
        <v>0.03</v>
      </c>
      <c r="D131">
        <v>0.1</v>
      </c>
      <c r="E131">
        <v>0.13</v>
      </c>
      <c r="F131" s="1">
        <v>0.14000000000000001</v>
      </c>
      <c r="G131">
        <v>0.16</v>
      </c>
      <c r="H131">
        <v>0.23</v>
      </c>
      <c r="I131">
        <v>56</v>
      </c>
    </row>
    <row r="132" spans="1:9">
      <c r="A132" t="s">
        <v>129</v>
      </c>
      <c r="B132">
        <v>76</v>
      </c>
      <c r="C132">
        <v>10</v>
      </c>
      <c r="D132">
        <v>56</v>
      </c>
      <c r="E132">
        <v>70</v>
      </c>
      <c r="F132" s="1">
        <v>75</v>
      </c>
      <c r="G132">
        <v>82</v>
      </c>
      <c r="H132">
        <v>101</v>
      </c>
      <c r="I132">
        <v>38</v>
      </c>
    </row>
    <row r="133" spans="1:9">
      <c r="A133" t="s">
        <v>130</v>
      </c>
      <c r="B133">
        <v>11.5</v>
      </c>
      <c r="C133">
        <v>1.9</v>
      </c>
      <c r="D133">
        <v>5.4</v>
      </c>
      <c r="E133">
        <v>11</v>
      </c>
      <c r="F133" s="1">
        <v>11.4</v>
      </c>
      <c r="G133">
        <v>12.3</v>
      </c>
      <c r="H133">
        <v>16</v>
      </c>
      <c r="I133">
        <v>35</v>
      </c>
    </row>
    <row r="134" spans="1:9">
      <c r="A134" t="s">
        <v>131</v>
      </c>
      <c r="B134">
        <v>1.9</v>
      </c>
      <c r="C134">
        <v>0.1</v>
      </c>
      <c r="D134">
        <v>1.6</v>
      </c>
      <c r="E134">
        <v>1.87</v>
      </c>
      <c r="F134" s="1">
        <v>1.92</v>
      </c>
      <c r="G134">
        <v>1.98</v>
      </c>
      <c r="H134">
        <v>2.2000000000000002</v>
      </c>
      <c r="I134">
        <v>37</v>
      </c>
    </row>
    <row r="135" spans="1:9">
      <c r="A135" t="s">
        <v>132</v>
      </c>
      <c r="B135">
        <v>1.3</v>
      </c>
      <c r="C135">
        <v>0.2</v>
      </c>
      <c r="D135">
        <v>0.96</v>
      </c>
      <c r="E135">
        <v>1.18</v>
      </c>
      <c r="F135" s="1">
        <v>1.28</v>
      </c>
      <c r="G135">
        <v>1.39</v>
      </c>
      <c r="H135">
        <v>2.12</v>
      </c>
      <c r="I135">
        <v>41</v>
      </c>
    </row>
    <row r="136" spans="1:9">
      <c r="A136" t="s">
        <v>133</v>
      </c>
      <c r="B136">
        <v>38</v>
      </c>
      <c r="C136">
        <v>13</v>
      </c>
      <c r="D136">
        <v>19</v>
      </c>
      <c r="E136">
        <v>31</v>
      </c>
      <c r="F136" s="1">
        <v>37</v>
      </c>
      <c r="G136">
        <v>44</v>
      </c>
      <c r="H136">
        <v>75</v>
      </c>
      <c r="I136">
        <v>22</v>
      </c>
    </row>
    <row r="137" spans="1:9">
      <c r="A137" t="s">
        <v>134</v>
      </c>
      <c r="B137">
        <v>3.4</v>
      </c>
      <c r="C137">
        <v>4.8</v>
      </c>
      <c r="D137">
        <v>0.6</v>
      </c>
      <c r="E137">
        <v>1.5</v>
      </c>
      <c r="F137" s="1">
        <v>2.1</v>
      </c>
      <c r="G137">
        <v>2.6</v>
      </c>
      <c r="H137">
        <v>25</v>
      </c>
      <c r="I137">
        <v>28</v>
      </c>
    </row>
    <row r="138" spans="1:9">
      <c r="A138" t="s">
        <v>135</v>
      </c>
      <c r="B138">
        <v>35</v>
      </c>
      <c r="C138">
        <v>20</v>
      </c>
      <c r="D138">
        <v>13</v>
      </c>
      <c r="E138">
        <v>23</v>
      </c>
      <c r="F138" s="1">
        <v>30</v>
      </c>
      <c r="G138">
        <v>40</v>
      </c>
      <c r="H138">
        <v>102</v>
      </c>
      <c r="I138">
        <v>19</v>
      </c>
    </row>
    <row r="139" spans="1:9">
      <c r="A139" t="s">
        <v>136</v>
      </c>
      <c r="B139">
        <v>0.26</v>
      </c>
      <c r="C139">
        <v>0.17</v>
      </c>
      <c r="D139">
        <v>7.0000000000000007E-2</v>
      </c>
      <c r="E139">
        <v>0.14000000000000001</v>
      </c>
      <c r="F139" s="1">
        <v>0.21</v>
      </c>
      <c r="G139">
        <v>0.34</v>
      </c>
      <c r="H139">
        <v>0.77</v>
      </c>
      <c r="I139">
        <v>60</v>
      </c>
    </row>
    <row r="140" spans="1:9">
      <c r="A140" t="s">
        <v>137</v>
      </c>
      <c r="B140">
        <v>1.6</v>
      </c>
      <c r="C140">
        <v>0.1</v>
      </c>
      <c r="D140">
        <v>1.5</v>
      </c>
      <c r="E140">
        <v>1.59</v>
      </c>
      <c r="F140" s="1">
        <v>1.61</v>
      </c>
      <c r="G140">
        <v>1.7</v>
      </c>
      <c r="H140">
        <v>1.85</v>
      </c>
      <c r="I140">
        <v>16</v>
      </c>
    </row>
    <row r="141" spans="1:9">
      <c r="A141" t="s">
        <v>138</v>
      </c>
      <c r="B141">
        <v>0.22</v>
      </c>
      <c r="C141">
        <v>0.05</v>
      </c>
      <c r="D141">
        <v>0.18</v>
      </c>
      <c r="E141">
        <v>0.19</v>
      </c>
      <c r="F141" s="1">
        <v>0.21</v>
      </c>
      <c r="G141">
        <v>0.21</v>
      </c>
      <c r="H141">
        <v>0.48</v>
      </c>
      <c r="I141">
        <v>27</v>
      </c>
    </row>
    <row r="142" spans="1:9">
      <c r="A142" t="s">
        <v>139</v>
      </c>
      <c r="B142">
        <v>1.2999999999999999E-2</v>
      </c>
      <c r="C142">
        <v>4.0000000000000001E-3</v>
      </c>
      <c r="D142">
        <v>0.01</v>
      </c>
      <c r="E142">
        <v>0.01</v>
      </c>
      <c r="F142" s="1">
        <v>1.2E-2</v>
      </c>
      <c r="G142">
        <v>1.2999999999999999E-2</v>
      </c>
      <c r="H142">
        <v>0.03</v>
      </c>
      <c r="I142">
        <v>29</v>
      </c>
    </row>
    <row r="143" spans="1:9">
      <c r="A143" t="s">
        <v>140</v>
      </c>
      <c r="B143">
        <v>3.3999999999999998E-3</v>
      </c>
      <c r="C143">
        <v>5.0000000000000001E-4</v>
      </c>
      <c r="D143">
        <v>2.7000000000000001E-3</v>
      </c>
      <c r="E143">
        <v>3.0000000000000001E-3</v>
      </c>
      <c r="F143" s="1">
        <v>3.3999999999999998E-3</v>
      </c>
      <c r="G143">
        <v>3.7000000000000002E-3</v>
      </c>
      <c r="H143">
        <v>4.8999999999999998E-3</v>
      </c>
      <c r="I143">
        <v>26</v>
      </c>
    </row>
    <row r="144" spans="1:9">
      <c r="A144" t="s">
        <v>141</v>
      </c>
      <c r="B144">
        <v>2.4000000000000001E-4</v>
      </c>
      <c r="C144">
        <v>5.0000000000000002E-5</v>
      </c>
      <c r="D144">
        <v>1.7000000000000001E-4</v>
      </c>
      <c r="E144">
        <v>2.0000000000000001E-4</v>
      </c>
      <c r="F144" s="1">
        <v>2.2000000000000001E-4</v>
      </c>
      <c r="G144">
        <v>2.5999999999999998E-4</v>
      </c>
      <c r="H144">
        <v>3.8999999999999999E-4</v>
      </c>
      <c r="I144">
        <v>21</v>
      </c>
    </row>
    <row r="145" spans="1:9">
      <c r="A145" t="s">
        <v>142</v>
      </c>
      <c r="B145">
        <v>0.13</v>
      </c>
      <c r="C145">
        <v>8.9999999999999993E-3</v>
      </c>
      <c r="D145">
        <v>0.11</v>
      </c>
      <c r="E145">
        <v>0.12</v>
      </c>
      <c r="F145" s="1">
        <v>0.125</v>
      </c>
      <c r="G145">
        <v>0.13500000000000001</v>
      </c>
      <c r="H145">
        <v>0.14000000000000001</v>
      </c>
      <c r="I145">
        <v>21</v>
      </c>
    </row>
    <row r="146" spans="1:9">
      <c r="A146" t="s">
        <v>143</v>
      </c>
      <c r="B146">
        <v>0.02</v>
      </c>
      <c r="C146">
        <v>2E-3</v>
      </c>
      <c r="D146">
        <v>1.7000000000000001E-2</v>
      </c>
      <c r="E146">
        <v>1.7999999999999999E-2</v>
      </c>
      <c r="F146" s="1">
        <v>0.02</v>
      </c>
      <c r="G146">
        <v>2.1000000000000001E-2</v>
      </c>
      <c r="H146">
        <v>2.5000000000000001E-2</v>
      </c>
      <c r="I146">
        <v>20</v>
      </c>
    </row>
    <row r="147" spans="1:9">
      <c r="A147" t="s">
        <v>144</v>
      </c>
      <c r="B147">
        <v>3.3E-3</v>
      </c>
      <c r="C147">
        <v>4.0000000000000002E-4</v>
      </c>
      <c r="D147">
        <v>2.7000000000000001E-3</v>
      </c>
      <c r="E147">
        <v>3.0000000000000001E-3</v>
      </c>
      <c r="F147" s="1">
        <v>3.2000000000000002E-3</v>
      </c>
      <c r="G147">
        <v>3.5999999999999999E-3</v>
      </c>
      <c r="H147">
        <v>4.3E-3</v>
      </c>
      <c r="I147">
        <v>20</v>
      </c>
    </row>
    <row r="148" spans="1:9">
      <c r="A148" t="s">
        <v>145</v>
      </c>
      <c r="B148">
        <v>7.4000000000000003E-3</v>
      </c>
      <c r="C148">
        <v>8.9999999999999998E-4</v>
      </c>
      <c r="D148">
        <v>6.0000000000000001E-3</v>
      </c>
      <c r="E148">
        <v>6.7999999999999996E-3</v>
      </c>
      <c r="F148" s="1">
        <v>7.1000000000000004E-3</v>
      </c>
      <c r="G148">
        <v>7.7000000000000002E-3</v>
      </c>
      <c r="H148">
        <v>8.9999999999999993E-3</v>
      </c>
      <c r="I148">
        <v>21</v>
      </c>
    </row>
    <row r="149" spans="1:9">
      <c r="A149" t="s">
        <v>146</v>
      </c>
      <c r="B149">
        <v>2.2000000000000001E-3</v>
      </c>
      <c r="C149">
        <v>4.0000000000000002E-4</v>
      </c>
      <c r="D149">
        <v>1.6999999999999999E-3</v>
      </c>
      <c r="E149">
        <v>1.9E-3</v>
      </c>
      <c r="F149" s="1">
        <v>2.2000000000000001E-3</v>
      </c>
      <c r="G149">
        <v>2.3999999999999998E-3</v>
      </c>
      <c r="H149">
        <v>3.0000000000000001E-3</v>
      </c>
      <c r="I149">
        <v>21</v>
      </c>
    </row>
    <row r="150" spans="1:9">
      <c r="A150" t="s">
        <v>147</v>
      </c>
      <c r="B150">
        <v>68</v>
      </c>
      <c r="C150">
        <v>26</v>
      </c>
      <c r="D150">
        <v>32</v>
      </c>
      <c r="E150">
        <v>50</v>
      </c>
      <c r="F150" s="1">
        <v>63</v>
      </c>
      <c r="G150">
        <v>85</v>
      </c>
      <c r="H150">
        <v>163</v>
      </c>
      <c r="I150">
        <v>119</v>
      </c>
    </row>
    <row r="151" spans="1:9">
      <c r="A151" t="s">
        <v>148</v>
      </c>
      <c r="B151">
        <v>23.7</v>
      </c>
      <c r="C151">
        <v>9.1999999999999993</v>
      </c>
      <c r="D151">
        <v>4.9000000000000004</v>
      </c>
      <c r="E151">
        <v>18.3</v>
      </c>
      <c r="F151" s="1">
        <v>22.5</v>
      </c>
      <c r="G151">
        <v>29.2</v>
      </c>
      <c r="H151">
        <v>92</v>
      </c>
      <c r="I151">
        <v>256</v>
      </c>
    </row>
    <row r="152" spans="1:9">
      <c r="A152" t="s">
        <v>149</v>
      </c>
      <c r="B152">
        <v>8.1999999999999993</v>
      </c>
      <c r="C152">
        <v>2.2000000000000002</v>
      </c>
      <c r="D152">
        <v>3.3</v>
      </c>
      <c r="E152">
        <v>6.7</v>
      </c>
      <c r="F152" s="1">
        <v>8.1999999999999993</v>
      </c>
      <c r="G152">
        <v>9.4</v>
      </c>
      <c r="H152">
        <v>18.7</v>
      </c>
      <c r="I152">
        <v>161</v>
      </c>
    </row>
    <row r="153" spans="1:9">
      <c r="A153" t="s">
        <v>150</v>
      </c>
      <c r="B153">
        <v>0.16</v>
      </c>
      <c r="C153">
        <v>0.02</v>
      </c>
      <c r="D153">
        <v>0.14000000000000001</v>
      </c>
      <c r="E153">
        <v>0.14799999999999999</v>
      </c>
      <c r="F153" s="1">
        <v>0.151</v>
      </c>
      <c r="G153">
        <v>0.158</v>
      </c>
      <c r="H153">
        <v>0.21</v>
      </c>
      <c r="I153">
        <v>33</v>
      </c>
    </row>
    <row r="154" spans="1:9">
      <c r="A154" t="s">
        <v>151</v>
      </c>
      <c r="B154">
        <v>2.5999999999999999E-2</v>
      </c>
      <c r="C154">
        <v>3.0000000000000001E-3</v>
      </c>
      <c r="D154">
        <v>0.02</v>
      </c>
      <c r="E154">
        <v>2.4E-2</v>
      </c>
      <c r="F154" s="1">
        <v>2.5000000000000001E-2</v>
      </c>
      <c r="G154">
        <v>2.5999999999999999E-2</v>
      </c>
      <c r="H154">
        <v>3.4000000000000002E-2</v>
      </c>
      <c r="I154">
        <v>32</v>
      </c>
    </row>
    <row r="155" spans="1:9">
      <c r="A155" t="s">
        <v>152</v>
      </c>
      <c r="B155">
        <v>5.7000000000000002E-2</v>
      </c>
      <c r="C155">
        <v>6.0000000000000001E-3</v>
      </c>
      <c r="D155">
        <v>4.8000000000000001E-2</v>
      </c>
      <c r="E155">
        <v>5.2999999999999999E-2</v>
      </c>
      <c r="F155" s="1">
        <v>5.5E-2</v>
      </c>
      <c r="G155">
        <v>0.06</v>
      </c>
      <c r="H155">
        <v>7.2999999999999995E-2</v>
      </c>
      <c r="I155">
        <v>38</v>
      </c>
    </row>
    <row r="156" spans="1:9">
      <c r="A156" t="s">
        <v>153</v>
      </c>
      <c r="B156">
        <v>1.7000000000000001E-2</v>
      </c>
      <c r="C156">
        <v>3.0000000000000001E-3</v>
      </c>
      <c r="D156">
        <v>1.4E-2</v>
      </c>
      <c r="E156">
        <v>1.5599999999999999E-2</v>
      </c>
      <c r="F156" s="1">
        <v>1.6199999999999999E-2</v>
      </c>
      <c r="G156">
        <v>1.7999999999999999E-2</v>
      </c>
      <c r="H156">
        <v>2.5000000000000001E-2</v>
      </c>
      <c r="I156">
        <v>34</v>
      </c>
    </row>
    <row r="157" spans="1:9">
      <c r="A157" t="s">
        <v>154</v>
      </c>
      <c r="B157">
        <v>0.57999999999999996</v>
      </c>
      <c r="C157">
        <v>0.18</v>
      </c>
      <c r="D157">
        <v>0.1</v>
      </c>
      <c r="E157">
        <v>0.55000000000000004</v>
      </c>
      <c r="F157" s="1">
        <v>0.63</v>
      </c>
      <c r="G157">
        <v>0.67</v>
      </c>
      <c r="H157">
        <v>0.78</v>
      </c>
      <c r="I157">
        <v>18</v>
      </c>
    </row>
    <row r="158" spans="1:9">
      <c r="A158" t="s">
        <v>155</v>
      </c>
      <c r="B158">
        <v>14.3</v>
      </c>
      <c r="C158">
        <v>7.8</v>
      </c>
      <c r="D158">
        <v>2.1</v>
      </c>
      <c r="E158">
        <v>7.9</v>
      </c>
      <c r="F158" s="1">
        <v>14.5</v>
      </c>
      <c r="G158">
        <v>20.100000000000001</v>
      </c>
      <c r="H158">
        <v>29</v>
      </c>
      <c r="I158">
        <v>26</v>
      </c>
    </row>
    <row r="159" spans="1:9">
      <c r="A159" t="s">
        <v>156</v>
      </c>
      <c r="B159">
        <v>12.7</v>
      </c>
      <c r="C159">
        <v>10</v>
      </c>
      <c r="D159">
        <v>3</v>
      </c>
      <c r="E159">
        <v>4.5</v>
      </c>
      <c r="F159" s="1">
        <v>8.6999999999999993</v>
      </c>
      <c r="G159">
        <v>20</v>
      </c>
      <c r="H159">
        <v>34</v>
      </c>
      <c r="I159">
        <v>25</v>
      </c>
    </row>
    <row r="160" spans="1:9">
      <c r="A160" t="s">
        <v>157</v>
      </c>
      <c r="B160">
        <v>0.16</v>
      </c>
      <c r="C160">
        <v>0.1</v>
      </c>
      <c r="D160">
        <v>4.0000000000000001E-3</v>
      </c>
      <c r="E160">
        <v>8.5000000000000006E-2</v>
      </c>
      <c r="F160" s="1">
        <v>0.14000000000000001</v>
      </c>
      <c r="G160">
        <v>0.21</v>
      </c>
      <c r="H160">
        <v>0.48</v>
      </c>
      <c r="I160">
        <v>35</v>
      </c>
    </row>
    <row r="161" spans="1:9">
      <c r="A161" t="s">
        <v>158</v>
      </c>
      <c r="B161">
        <v>0.19</v>
      </c>
      <c r="C161">
        <v>7.0000000000000007E-2</v>
      </c>
      <c r="D161">
        <v>0.14000000000000001</v>
      </c>
      <c r="E161">
        <v>0.16</v>
      </c>
      <c r="F161" s="1">
        <v>0.16700000000000001</v>
      </c>
      <c r="G161">
        <v>0.188</v>
      </c>
      <c r="H161">
        <v>0.42</v>
      </c>
      <c r="I161">
        <v>42</v>
      </c>
    </row>
    <row r="162" spans="1:9">
      <c r="A162" t="s">
        <v>159</v>
      </c>
      <c r="B162">
        <v>0.36</v>
      </c>
      <c r="C162">
        <v>0.03</v>
      </c>
      <c r="D162">
        <v>0.28999999999999998</v>
      </c>
      <c r="E162">
        <v>0.34</v>
      </c>
      <c r="F162" s="1">
        <v>0.36</v>
      </c>
      <c r="G162">
        <v>0.36599999999999999</v>
      </c>
      <c r="H162">
        <v>0.47</v>
      </c>
      <c r="I162">
        <v>118</v>
      </c>
    </row>
    <row r="163" spans="1:9">
      <c r="A163" t="s">
        <v>160</v>
      </c>
      <c r="B163">
        <v>0.13</v>
      </c>
      <c r="C163">
        <v>0.03</v>
      </c>
      <c r="D163">
        <v>8.7999999999999995E-2</v>
      </c>
      <c r="E163">
        <v>0.11</v>
      </c>
      <c r="F163" s="1">
        <v>0.12</v>
      </c>
      <c r="G163">
        <v>0.14000000000000001</v>
      </c>
      <c r="H163">
        <v>0.32</v>
      </c>
      <c r="I163">
        <v>123</v>
      </c>
    </row>
    <row r="164" spans="1:9">
      <c r="A164" t="s">
        <v>161</v>
      </c>
      <c r="B164">
        <v>5.3</v>
      </c>
      <c r="C164">
        <v>2.8</v>
      </c>
      <c r="D164">
        <v>1.5</v>
      </c>
      <c r="E164">
        <v>3.4</v>
      </c>
      <c r="F164" s="1">
        <v>4.4000000000000004</v>
      </c>
      <c r="G164">
        <v>5.9</v>
      </c>
      <c r="H164">
        <v>13.7</v>
      </c>
      <c r="I164">
        <v>86</v>
      </c>
    </row>
    <row r="165" spans="1:9">
      <c r="A165" t="s">
        <v>162</v>
      </c>
      <c r="B165">
        <v>0.95</v>
      </c>
      <c r="C165">
        <v>0.47</v>
      </c>
      <c r="D165">
        <v>0.42</v>
      </c>
      <c r="E165">
        <v>0.57999999999999996</v>
      </c>
      <c r="F165" s="1">
        <v>0.76</v>
      </c>
      <c r="G165">
        <v>1.1399999999999999</v>
      </c>
      <c r="H165">
        <v>2.1</v>
      </c>
      <c r="I165">
        <v>27</v>
      </c>
    </row>
    <row r="166" spans="1:9">
      <c r="A166" t="s">
        <v>163</v>
      </c>
      <c r="B166">
        <v>1.0999999999999999E-2</v>
      </c>
      <c r="C166">
        <v>5.0000000000000001E-3</v>
      </c>
      <c r="D166">
        <v>3.7000000000000002E-3</v>
      </c>
      <c r="E166">
        <v>7.6E-3</v>
      </c>
      <c r="F166" s="1">
        <v>1.0999999999999999E-2</v>
      </c>
      <c r="G166">
        <v>1.4E-2</v>
      </c>
      <c r="H166">
        <v>2.1999999999999999E-2</v>
      </c>
      <c r="I166">
        <v>26</v>
      </c>
    </row>
    <row r="167" spans="1:9">
      <c r="A167" t="s">
        <v>164</v>
      </c>
      <c r="B167">
        <v>0.67</v>
      </c>
      <c r="C167">
        <v>0.06</v>
      </c>
      <c r="D167">
        <v>0.61</v>
      </c>
      <c r="E167">
        <v>0.62</v>
      </c>
      <c r="F167" s="1">
        <v>0.66</v>
      </c>
      <c r="G167">
        <v>0.71</v>
      </c>
      <c r="H167">
        <v>0.86</v>
      </c>
      <c r="I167">
        <v>37</v>
      </c>
    </row>
    <row r="168" spans="1:9">
      <c r="A168" t="s">
        <v>165</v>
      </c>
      <c r="B168">
        <v>6.9000000000000006E-2</v>
      </c>
      <c r="C168">
        <v>0.02</v>
      </c>
      <c r="D168">
        <v>3.7999999999999999E-2</v>
      </c>
      <c r="E168">
        <v>5.5E-2</v>
      </c>
      <c r="F168" s="1">
        <v>7.0999999999999994E-2</v>
      </c>
      <c r="G168">
        <v>7.6999999999999999E-2</v>
      </c>
      <c r="H168">
        <v>0.13</v>
      </c>
      <c r="I168">
        <v>17</v>
      </c>
    </row>
    <row r="169" spans="1:9">
      <c r="A169" t="s">
        <v>166</v>
      </c>
      <c r="B169">
        <v>0.35</v>
      </c>
      <c r="C169">
        <v>0.09</v>
      </c>
      <c r="D169">
        <v>0.24</v>
      </c>
      <c r="E169">
        <v>0.31</v>
      </c>
      <c r="F169" s="1">
        <v>0.35</v>
      </c>
      <c r="G169">
        <v>0.37</v>
      </c>
      <c r="H169">
        <v>0.91</v>
      </c>
      <c r="I169">
        <v>127</v>
      </c>
    </row>
    <row r="170" spans="1:9">
      <c r="A170" t="s">
        <v>167</v>
      </c>
      <c r="B170">
        <v>12.3</v>
      </c>
      <c r="C170">
        <v>6.8</v>
      </c>
      <c r="D170">
        <v>2.1</v>
      </c>
      <c r="E170">
        <v>8.4</v>
      </c>
      <c r="F170" s="1">
        <v>10.6</v>
      </c>
      <c r="G170">
        <v>14.1</v>
      </c>
      <c r="H170">
        <v>54</v>
      </c>
      <c r="I170">
        <v>200</v>
      </c>
    </row>
    <row r="171" spans="1:9">
      <c r="A171" s="3" t="s">
        <v>785</v>
      </c>
    </row>
    <row r="172" spans="1:9">
      <c r="A172" s="3" t="s">
        <v>815</v>
      </c>
    </row>
    <row r="173" spans="1:9">
      <c r="A173" s="5">
        <v>3</v>
      </c>
      <c r="B173" t="s">
        <v>168</v>
      </c>
    </row>
    <row r="174" spans="1:9">
      <c r="A174" s="5">
        <v>4</v>
      </c>
      <c r="B174" t="s">
        <v>169</v>
      </c>
    </row>
    <row r="175" spans="1:9">
      <c r="A175" s="5">
        <v>6</v>
      </c>
      <c r="B175" t="s">
        <v>170</v>
      </c>
    </row>
    <row r="176" spans="1:9">
      <c r="A176" s="5">
        <v>7</v>
      </c>
      <c r="B176" t="s">
        <v>171</v>
      </c>
    </row>
    <row r="177" spans="1:2">
      <c r="A177" s="5">
        <v>10</v>
      </c>
      <c r="B177" t="s">
        <v>172</v>
      </c>
    </row>
    <row r="178" spans="1:2">
      <c r="A178" s="5">
        <v>12</v>
      </c>
      <c r="B178" t="s">
        <v>173</v>
      </c>
    </row>
    <row r="179" spans="1:2">
      <c r="A179" s="5">
        <v>13</v>
      </c>
      <c r="B179" t="s">
        <v>174</v>
      </c>
    </row>
    <row r="180" spans="1:2">
      <c r="A180" s="5">
        <v>14</v>
      </c>
      <c r="B180" t="s">
        <v>175</v>
      </c>
    </row>
    <row r="181" spans="1:2">
      <c r="A181" s="5">
        <v>19</v>
      </c>
      <c r="B181" t="s">
        <v>176</v>
      </c>
    </row>
    <row r="182" spans="1:2">
      <c r="A182" s="5">
        <v>21</v>
      </c>
      <c r="B182" t="s">
        <v>177</v>
      </c>
    </row>
    <row r="183" spans="1:2">
      <c r="A183" s="5">
        <v>22</v>
      </c>
      <c r="B183" t="s">
        <v>178</v>
      </c>
    </row>
    <row r="184" spans="1:2">
      <c r="A184" s="5">
        <v>23</v>
      </c>
      <c r="B184" t="s">
        <v>179</v>
      </c>
    </row>
    <row r="185" spans="1:2">
      <c r="A185" s="5">
        <v>25</v>
      </c>
      <c r="B185" t="s">
        <v>180</v>
      </c>
    </row>
    <row r="186" spans="1:2">
      <c r="A186" s="5">
        <v>26</v>
      </c>
      <c r="B186" t="s">
        <v>181</v>
      </c>
    </row>
    <row r="187" spans="1:2">
      <c r="A187" s="5">
        <v>27</v>
      </c>
      <c r="B187" t="s">
        <v>182</v>
      </c>
    </row>
    <row r="188" spans="1:2">
      <c r="A188" s="5">
        <v>28</v>
      </c>
      <c r="B188" t="s">
        <v>183</v>
      </c>
    </row>
    <row r="189" spans="1:2">
      <c r="A189" s="5">
        <v>36</v>
      </c>
      <c r="B189" t="s">
        <v>184</v>
      </c>
    </row>
    <row r="190" spans="1:2">
      <c r="A190" s="5">
        <v>40</v>
      </c>
      <c r="B190" t="s">
        <v>185</v>
      </c>
    </row>
    <row r="191" spans="1:2">
      <c r="A191" s="5">
        <v>43</v>
      </c>
      <c r="B191" t="s">
        <v>186</v>
      </c>
    </row>
    <row r="192" spans="1:2">
      <c r="A192" s="5">
        <v>45</v>
      </c>
      <c r="B192" t="s">
        <v>187</v>
      </c>
    </row>
    <row r="193" spans="1:2">
      <c r="A193" s="5">
        <v>46</v>
      </c>
      <c r="B193" t="s">
        <v>188</v>
      </c>
    </row>
    <row r="194" spans="1:2">
      <c r="A194" s="5">
        <v>49</v>
      </c>
      <c r="B194" t="s">
        <v>189</v>
      </c>
    </row>
    <row r="195" spans="1:2">
      <c r="A195" s="5">
        <v>50</v>
      </c>
      <c r="B195" t="s">
        <v>190</v>
      </c>
    </row>
    <row r="196" spans="1:2">
      <c r="A196" s="5">
        <v>54</v>
      </c>
      <c r="B196" t="s">
        <v>191</v>
      </c>
    </row>
    <row r="197" spans="1:2">
      <c r="A197" s="5">
        <v>55</v>
      </c>
      <c r="B197" t="s">
        <v>192</v>
      </c>
    </row>
    <row r="198" spans="1:2">
      <c r="A198" s="5">
        <v>56</v>
      </c>
      <c r="B198" t="s">
        <v>193</v>
      </c>
    </row>
    <row r="199" spans="1:2">
      <c r="A199" s="5">
        <v>57</v>
      </c>
      <c r="B199" t="s">
        <v>194</v>
      </c>
    </row>
    <row r="200" spans="1:2">
      <c r="A200" s="5">
        <v>61</v>
      </c>
      <c r="B200" t="s">
        <v>195</v>
      </c>
    </row>
    <row r="201" spans="1:2">
      <c r="A201" s="5">
        <v>62</v>
      </c>
      <c r="B201" t="s">
        <v>196</v>
      </c>
    </row>
    <row r="202" spans="1:2">
      <c r="A202" s="5">
        <v>63</v>
      </c>
      <c r="B202" t="s">
        <v>197</v>
      </c>
    </row>
    <row r="203" spans="1:2">
      <c r="A203" s="5">
        <v>65</v>
      </c>
      <c r="B203" t="s">
        <v>198</v>
      </c>
    </row>
    <row r="204" spans="1:2">
      <c r="A204" s="5">
        <v>66</v>
      </c>
      <c r="B204" t="s">
        <v>199</v>
      </c>
    </row>
    <row r="205" spans="1:2">
      <c r="A205" s="5">
        <v>67</v>
      </c>
      <c r="B205" t="s">
        <v>200</v>
      </c>
    </row>
    <row r="206" spans="1:2">
      <c r="A206" s="5">
        <v>68</v>
      </c>
      <c r="B206" t="s">
        <v>201</v>
      </c>
    </row>
    <row r="207" spans="1:2">
      <c r="A207" s="5">
        <v>69</v>
      </c>
      <c r="B207" t="s">
        <v>202</v>
      </c>
    </row>
    <row r="208" spans="1:2">
      <c r="A208" s="5">
        <v>70</v>
      </c>
      <c r="B208" t="s">
        <v>203</v>
      </c>
    </row>
    <row r="209" spans="1:2">
      <c r="A209" s="5">
        <v>72</v>
      </c>
      <c r="B209" t="s">
        <v>204</v>
      </c>
    </row>
    <row r="210" spans="1:2">
      <c r="A210" s="5">
        <v>74</v>
      </c>
      <c r="B210" t="s">
        <v>205</v>
      </c>
    </row>
    <row r="211" spans="1:2">
      <c r="A211" s="5">
        <v>76</v>
      </c>
      <c r="B211" t="s">
        <v>206</v>
      </c>
    </row>
    <row r="212" spans="1:2">
      <c r="A212" s="5">
        <v>77</v>
      </c>
      <c r="B212" t="s">
        <v>207</v>
      </c>
    </row>
    <row r="213" spans="1:2">
      <c r="A213" s="5">
        <v>78</v>
      </c>
      <c r="B213" t="s">
        <v>208</v>
      </c>
    </row>
    <row r="214" spans="1:2">
      <c r="A214" s="5">
        <v>79</v>
      </c>
      <c r="B214" t="s">
        <v>209</v>
      </c>
    </row>
    <row r="215" spans="1:2">
      <c r="A215" s="5">
        <v>80</v>
      </c>
      <c r="B215" t="s">
        <v>210</v>
      </c>
    </row>
    <row r="216" spans="1:2">
      <c r="A216" s="5">
        <v>81</v>
      </c>
      <c r="B216" t="s">
        <v>211</v>
      </c>
    </row>
    <row r="217" spans="1:2">
      <c r="A217" s="5">
        <v>83</v>
      </c>
      <c r="B217" t="s">
        <v>212</v>
      </c>
    </row>
    <row r="218" spans="1:2">
      <c r="A218" s="5">
        <v>91</v>
      </c>
      <c r="B218" t="s">
        <v>213</v>
      </c>
    </row>
    <row r="219" spans="1:2">
      <c r="A219" s="5">
        <v>92</v>
      </c>
      <c r="B219" t="s">
        <v>214</v>
      </c>
    </row>
    <row r="220" spans="1:2">
      <c r="A220" s="5">
        <v>101</v>
      </c>
      <c r="B220" t="s">
        <v>215</v>
      </c>
    </row>
    <row r="221" spans="1:2">
      <c r="A221" s="5">
        <v>102</v>
      </c>
      <c r="B221" t="s">
        <v>216</v>
      </c>
    </row>
    <row r="222" spans="1:2">
      <c r="A222" s="5">
        <v>110</v>
      </c>
      <c r="B222" t="s">
        <v>217</v>
      </c>
    </row>
    <row r="223" spans="1:2">
      <c r="A223" s="5">
        <v>112</v>
      </c>
      <c r="B223" t="s">
        <v>218</v>
      </c>
    </row>
    <row r="224" spans="1:2">
      <c r="A224" s="5">
        <v>116</v>
      </c>
      <c r="B224" t="s">
        <v>219</v>
      </c>
    </row>
    <row r="225" spans="1:2">
      <c r="A225" s="5">
        <v>119</v>
      </c>
      <c r="B225" t="s">
        <v>220</v>
      </c>
    </row>
    <row r="226" spans="1:2">
      <c r="A226" s="5">
        <v>121</v>
      </c>
      <c r="B226" t="s">
        <v>221</v>
      </c>
    </row>
    <row r="227" spans="1:2">
      <c r="A227" s="5">
        <v>122</v>
      </c>
      <c r="B227" t="s">
        <v>222</v>
      </c>
    </row>
    <row r="228" spans="1:2">
      <c r="A228" s="5">
        <v>125</v>
      </c>
      <c r="B228" t="s">
        <v>223</v>
      </c>
    </row>
    <row r="229" spans="1:2">
      <c r="A229" s="5">
        <v>126</v>
      </c>
      <c r="B229" t="s">
        <v>224</v>
      </c>
    </row>
    <row r="230" spans="1:2">
      <c r="A230" s="5">
        <v>128</v>
      </c>
      <c r="B230" t="s">
        <v>225</v>
      </c>
    </row>
    <row r="231" spans="1:2">
      <c r="A231" s="5">
        <v>129</v>
      </c>
      <c r="B231" t="s">
        <v>226</v>
      </c>
    </row>
    <row r="232" spans="1:2">
      <c r="A232" s="5">
        <v>130</v>
      </c>
      <c r="B232" t="s">
        <v>227</v>
      </c>
    </row>
    <row r="233" spans="1:2">
      <c r="A233" s="5">
        <v>131</v>
      </c>
      <c r="B233" t="s">
        <v>228</v>
      </c>
    </row>
    <row r="234" spans="1:2">
      <c r="A234" s="5">
        <v>132</v>
      </c>
      <c r="B234" t="s">
        <v>229</v>
      </c>
    </row>
    <row r="235" spans="1:2">
      <c r="A235" s="5">
        <v>134</v>
      </c>
      <c r="B235" t="s">
        <v>230</v>
      </c>
    </row>
    <row r="236" spans="1:2">
      <c r="A236" s="5">
        <v>136</v>
      </c>
      <c r="B236" t="s">
        <v>231</v>
      </c>
    </row>
    <row r="237" spans="1:2">
      <c r="A237" s="5">
        <v>137</v>
      </c>
      <c r="B237" t="s">
        <v>232</v>
      </c>
    </row>
    <row r="238" spans="1:2">
      <c r="A238" s="5">
        <v>138</v>
      </c>
      <c r="B238" t="s">
        <v>233</v>
      </c>
    </row>
    <row r="239" spans="1:2">
      <c r="A239" s="5">
        <v>140</v>
      </c>
      <c r="B239" t="s">
        <v>234</v>
      </c>
    </row>
    <row r="240" spans="1:2">
      <c r="A240" s="5">
        <v>141</v>
      </c>
      <c r="B240" t="s">
        <v>235</v>
      </c>
    </row>
    <row r="241" spans="1:2">
      <c r="A241" s="5">
        <v>142</v>
      </c>
      <c r="B241" t="s">
        <v>236</v>
      </c>
    </row>
    <row r="242" spans="1:2">
      <c r="A242" s="5">
        <v>147</v>
      </c>
      <c r="B242" t="s">
        <v>237</v>
      </c>
    </row>
    <row r="243" spans="1:2">
      <c r="A243" s="5">
        <v>148</v>
      </c>
      <c r="B243" t="s">
        <v>238</v>
      </c>
    </row>
    <row r="244" spans="1:2">
      <c r="A244" s="5">
        <v>152</v>
      </c>
      <c r="B244" t="s">
        <v>239</v>
      </c>
    </row>
    <row r="245" spans="1:2">
      <c r="A245" s="5">
        <v>153</v>
      </c>
      <c r="B245" t="s">
        <v>240</v>
      </c>
    </row>
    <row r="246" spans="1:2">
      <c r="A246" s="5">
        <v>154</v>
      </c>
      <c r="B246" t="s">
        <v>241</v>
      </c>
    </row>
    <row r="247" spans="1:2">
      <c r="A247" s="5">
        <v>162</v>
      </c>
      <c r="B247" t="s">
        <v>242</v>
      </c>
    </row>
    <row r="248" spans="1:2">
      <c r="A248" s="5">
        <v>163</v>
      </c>
      <c r="B248" t="s">
        <v>243</v>
      </c>
    </row>
    <row r="249" spans="1:2">
      <c r="A249" s="5">
        <v>165</v>
      </c>
      <c r="B249" t="s">
        <v>244</v>
      </c>
    </row>
    <row r="250" spans="1:2">
      <c r="A250" s="5">
        <v>167</v>
      </c>
      <c r="B250" t="s">
        <v>245</v>
      </c>
    </row>
    <row r="251" spans="1:2">
      <c r="A251" s="5">
        <v>168</v>
      </c>
      <c r="B251" t="s">
        <v>246</v>
      </c>
    </row>
    <row r="252" spans="1:2">
      <c r="A252" s="5">
        <v>170</v>
      </c>
      <c r="B252" t="s">
        <v>247</v>
      </c>
    </row>
    <row r="253" spans="1:2">
      <c r="A253" s="5">
        <v>176</v>
      </c>
      <c r="B253" t="s">
        <v>248</v>
      </c>
    </row>
    <row r="254" spans="1:2">
      <c r="A254" s="5">
        <v>177</v>
      </c>
      <c r="B254" t="s">
        <v>249</v>
      </c>
    </row>
    <row r="255" spans="1:2">
      <c r="A255" s="5">
        <v>178</v>
      </c>
      <c r="B255" t="s">
        <v>250</v>
      </c>
    </row>
    <row r="256" spans="1:2">
      <c r="A256" s="5">
        <v>179</v>
      </c>
      <c r="B256" t="s">
        <v>251</v>
      </c>
    </row>
    <row r="257" spans="1:2">
      <c r="A257" s="5">
        <v>193</v>
      </c>
      <c r="B257" t="s">
        <v>252</v>
      </c>
    </row>
    <row r="258" spans="1:2">
      <c r="A258" s="5">
        <v>194</v>
      </c>
      <c r="B258" t="s">
        <v>253</v>
      </c>
    </row>
    <row r="259" spans="1:2">
      <c r="A259" s="5">
        <v>197</v>
      </c>
      <c r="B259" t="s">
        <v>254</v>
      </c>
    </row>
    <row r="260" spans="1:2">
      <c r="A260" s="5">
        <v>198</v>
      </c>
      <c r="B260" t="s">
        <v>255</v>
      </c>
    </row>
    <row r="261" spans="1:2">
      <c r="A261" s="5">
        <v>199</v>
      </c>
      <c r="B261" t="s">
        <v>256</v>
      </c>
    </row>
    <row r="262" spans="1:2">
      <c r="A262" s="5">
        <v>200</v>
      </c>
      <c r="B262" t="s">
        <v>257</v>
      </c>
    </row>
    <row r="263" spans="1:2">
      <c r="A263" s="5">
        <v>201</v>
      </c>
      <c r="B263" t="s">
        <v>258</v>
      </c>
    </row>
    <row r="264" spans="1:2">
      <c r="A264" s="5">
        <v>202</v>
      </c>
      <c r="B264" t="s">
        <v>259</v>
      </c>
    </row>
    <row r="265" spans="1:2">
      <c r="A265" s="5">
        <v>206</v>
      </c>
      <c r="B265" t="s">
        <v>260</v>
      </c>
    </row>
    <row r="266" spans="1:2">
      <c r="A266" s="5">
        <v>213</v>
      </c>
      <c r="B266" t="s">
        <v>261</v>
      </c>
    </row>
    <row r="267" spans="1:2">
      <c r="A267" s="5">
        <v>214</v>
      </c>
      <c r="B267" t="s">
        <v>262</v>
      </c>
    </row>
    <row r="268" spans="1:2">
      <c r="A268" s="5">
        <v>217</v>
      </c>
      <c r="B268" t="s">
        <v>263</v>
      </c>
    </row>
    <row r="269" spans="1:2">
      <c r="A269" s="5">
        <v>218</v>
      </c>
      <c r="B269" t="s">
        <v>264</v>
      </c>
    </row>
    <row r="270" spans="1:2">
      <c r="A270" s="5">
        <v>219</v>
      </c>
      <c r="B270" t="s">
        <v>265</v>
      </c>
    </row>
    <row r="271" spans="1:2">
      <c r="A271" s="5">
        <v>220</v>
      </c>
      <c r="B271" t="s">
        <v>266</v>
      </c>
    </row>
    <row r="272" spans="1:2">
      <c r="A272" s="5">
        <v>234</v>
      </c>
      <c r="B272" t="s">
        <v>267</v>
      </c>
    </row>
    <row r="273" spans="1:2">
      <c r="A273" s="5">
        <v>238</v>
      </c>
      <c r="B273" t="s">
        <v>268</v>
      </c>
    </row>
    <row r="274" spans="1:2">
      <c r="A274" s="5">
        <v>239</v>
      </c>
      <c r="B274" t="s">
        <v>269</v>
      </c>
    </row>
    <row r="275" spans="1:2">
      <c r="A275" s="5">
        <v>248</v>
      </c>
      <c r="B275" t="s">
        <v>270</v>
      </c>
    </row>
    <row r="276" spans="1:2">
      <c r="A276" s="5">
        <v>257</v>
      </c>
      <c r="B276" t="s">
        <v>271</v>
      </c>
    </row>
    <row r="277" spans="1:2">
      <c r="A277" s="5">
        <v>258</v>
      </c>
      <c r="B277" t="s">
        <v>272</v>
      </c>
    </row>
    <row r="278" spans="1:2">
      <c r="A278" s="5">
        <v>259</v>
      </c>
      <c r="B278" t="s">
        <v>273</v>
      </c>
    </row>
    <row r="279" spans="1:2">
      <c r="A279" s="5">
        <v>263</v>
      </c>
      <c r="B279" t="s">
        <v>274</v>
      </c>
    </row>
    <row r="280" spans="1:2">
      <c r="A280" s="5">
        <v>264</v>
      </c>
      <c r="B280" t="s">
        <v>275</v>
      </c>
    </row>
    <row r="281" spans="1:2">
      <c r="A281" s="5">
        <v>274</v>
      </c>
      <c r="B281" t="s">
        <v>276</v>
      </c>
    </row>
    <row r="282" spans="1:2">
      <c r="A282" s="5">
        <v>276</v>
      </c>
      <c r="B282" t="s">
        <v>277</v>
      </c>
    </row>
    <row r="283" spans="1:2">
      <c r="A283" s="5">
        <v>278</v>
      </c>
      <c r="B283" t="s">
        <v>278</v>
      </c>
    </row>
    <row r="284" spans="1:2">
      <c r="A284" s="5">
        <v>296</v>
      </c>
      <c r="B284" t="s">
        <v>279</v>
      </c>
    </row>
    <row r="285" spans="1:2">
      <c r="A285" s="5">
        <v>301</v>
      </c>
      <c r="B285" t="s">
        <v>280</v>
      </c>
    </row>
    <row r="286" spans="1:2">
      <c r="A286" s="5">
        <v>312</v>
      </c>
      <c r="B286" t="s">
        <v>281</v>
      </c>
    </row>
    <row r="287" spans="1:2">
      <c r="A287" s="5">
        <v>320</v>
      </c>
      <c r="B287" t="s">
        <v>282</v>
      </c>
    </row>
    <row r="288" spans="1:2">
      <c r="A288" s="5">
        <v>323</v>
      </c>
      <c r="B288" t="s">
        <v>283</v>
      </c>
    </row>
    <row r="289" spans="1:2">
      <c r="A289" s="5">
        <v>327</v>
      </c>
      <c r="B289" t="s">
        <v>284</v>
      </c>
    </row>
    <row r="290" spans="1:2">
      <c r="A290" s="5">
        <v>349</v>
      </c>
      <c r="B290" t="s">
        <v>285</v>
      </c>
    </row>
    <row r="291" spans="1:2">
      <c r="A291" s="5">
        <v>361</v>
      </c>
      <c r="B291" t="s">
        <v>286</v>
      </c>
    </row>
    <row r="292" spans="1:2">
      <c r="A292" s="5">
        <v>367</v>
      </c>
      <c r="B292" t="s">
        <v>287</v>
      </c>
    </row>
    <row r="293" spans="1:2">
      <c r="A293" s="5">
        <v>377</v>
      </c>
      <c r="B293" t="s">
        <v>288</v>
      </c>
    </row>
    <row r="294" spans="1:2">
      <c r="A294" s="5">
        <v>382</v>
      </c>
      <c r="B294" t="s">
        <v>289</v>
      </c>
    </row>
    <row r="295" spans="1:2">
      <c r="A295" s="5">
        <v>383</v>
      </c>
      <c r="B295" t="s">
        <v>290</v>
      </c>
    </row>
    <row r="296" spans="1:2">
      <c r="A296" s="5">
        <v>388</v>
      </c>
      <c r="B296" t="s">
        <v>291</v>
      </c>
    </row>
    <row r="297" spans="1:2">
      <c r="A297" s="5">
        <v>389</v>
      </c>
      <c r="B297" t="s">
        <v>292</v>
      </c>
    </row>
    <row r="298" spans="1:2">
      <c r="A298" s="5">
        <v>394</v>
      </c>
      <c r="B298" t="s">
        <v>293</v>
      </c>
    </row>
    <row r="299" spans="1:2">
      <c r="A299" s="5">
        <v>398</v>
      </c>
      <c r="B299" t="s">
        <v>294</v>
      </c>
    </row>
    <row r="300" spans="1:2">
      <c r="A300" s="5">
        <v>399</v>
      </c>
      <c r="B300" t="s">
        <v>295</v>
      </c>
    </row>
    <row r="301" spans="1:2">
      <c r="A301" s="5">
        <v>400</v>
      </c>
      <c r="B301" t="s">
        <v>296</v>
      </c>
    </row>
    <row r="302" spans="1:2">
      <c r="A302" s="5">
        <v>402</v>
      </c>
      <c r="B302" t="s">
        <v>297</v>
      </c>
    </row>
    <row r="303" spans="1:2">
      <c r="A303" s="5">
        <v>407</v>
      </c>
      <c r="B303" t="s">
        <v>298</v>
      </c>
    </row>
    <row r="304" spans="1:2">
      <c r="A304" s="5">
        <v>408</v>
      </c>
      <c r="B304" t="s">
        <v>299</v>
      </c>
    </row>
    <row r="305" spans="1:2">
      <c r="A305" s="5">
        <v>425</v>
      </c>
      <c r="B305" t="s">
        <v>300</v>
      </c>
    </row>
    <row r="306" spans="1:2">
      <c r="A306" s="5">
        <v>426</v>
      </c>
      <c r="B306" t="s">
        <v>301</v>
      </c>
    </row>
    <row r="307" spans="1:2">
      <c r="A307" s="5">
        <v>428</v>
      </c>
      <c r="B307" t="s">
        <v>302</v>
      </c>
    </row>
    <row r="308" spans="1:2">
      <c r="A308" s="5">
        <v>430</v>
      </c>
      <c r="B308" t="s">
        <v>303</v>
      </c>
    </row>
    <row r="309" spans="1:2">
      <c r="A309" s="5">
        <v>432</v>
      </c>
      <c r="B309" t="s">
        <v>304</v>
      </c>
    </row>
    <row r="310" spans="1:2">
      <c r="A310" s="5">
        <v>440</v>
      </c>
      <c r="B310" t="s">
        <v>305</v>
      </c>
    </row>
    <row r="311" spans="1:2">
      <c r="A311" s="5">
        <v>441</v>
      </c>
      <c r="B311" t="s">
        <v>306</v>
      </c>
    </row>
    <row r="312" spans="1:2">
      <c r="A312" s="5">
        <v>447</v>
      </c>
      <c r="B312" t="s">
        <v>307</v>
      </c>
    </row>
    <row r="313" spans="1:2">
      <c r="A313" s="6">
        <v>462</v>
      </c>
      <c r="B313" t="s">
        <v>308</v>
      </c>
    </row>
    <row r="314" spans="1:2">
      <c r="A314" s="5">
        <v>463</v>
      </c>
      <c r="B314" t="s">
        <v>309</v>
      </c>
    </row>
    <row r="315" spans="1:2">
      <c r="A315" s="5">
        <v>464</v>
      </c>
      <c r="B315" t="s">
        <v>310</v>
      </c>
    </row>
    <row r="316" spans="1:2">
      <c r="A316" s="5">
        <v>466</v>
      </c>
      <c r="B316" t="s">
        <v>311</v>
      </c>
    </row>
    <row r="317" spans="1:2">
      <c r="A317" s="5">
        <v>473</v>
      </c>
      <c r="B317" t="s">
        <v>312</v>
      </c>
    </row>
    <row r="318" spans="1:2">
      <c r="A318" s="5">
        <v>475</v>
      </c>
      <c r="B318" t="s">
        <v>313</v>
      </c>
    </row>
    <row r="319" spans="1:2">
      <c r="A319" s="5">
        <v>476</v>
      </c>
      <c r="B319" t="s">
        <v>314</v>
      </c>
    </row>
    <row r="320" spans="1:2">
      <c r="A320" s="5">
        <v>479</v>
      </c>
      <c r="B320" t="s">
        <v>315</v>
      </c>
    </row>
    <row r="321" spans="1:2">
      <c r="A321" s="5">
        <v>481</v>
      </c>
      <c r="B321" t="s">
        <v>316</v>
      </c>
    </row>
    <row r="322" spans="1:2">
      <c r="A322" s="6">
        <v>495</v>
      </c>
      <c r="B322" t="s">
        <v>317</v>
      </c>
    </row>
    <row r="323" spans="1:2">
      <c r="A323" s="5">
        <v>500</v>
      </c>
      <c r="B323" t="s">
        <v>318</v>
      </c>
    </row>
    <row r="324" spans="1:2">
      <c r="A324" s="5">
        <v>506</v>
      </c>
      <c r="B324" t="s">
        <v>319</v>
      </c>
    </row>
    <row r="325" spans="1:2">
      <c r="A325" s="5">
        <v>511</v>
      </c>
      <c r="B325" t="s">
        <v>320</v>
      </c>
    </row>
    <row r="326" spans="1:2">
      <c r="A326" s="5">
        <v>512</v>
      </c>
      <c r="B326" t="s">
        <v>321</v>
      </c>
    </row>
    <row r="327" spans="1:2">
      <c r="A327" s="5">
        <v>514</v>
      </c>
      <c r="B327" t="s">
        <v>322</v>
      </c>
    </row>
    <row r="328" spans="1:2">
      <c r="A328" s="5">
        <v>517</v>
      </c>
      <c r="B328" t="s">
        <v>323</v>
      </c>
    </row>
    <row r="329" spans="1:2">
      <c r="A329" s="5">
        <v>524</v>
      </c>
      <c r="B329" t="s">
        <v>324</v>
      </c>
    </row>
    <row r="330" spans="1:2">
      <c r="A330" s="5">
        <v>526</v>
      </c>
      <c r="B330" t="s">
        <v>325</v>
      </c>
    </row>
    <row r="331" spans="1:2">
      <c r="A331" s="6">
        <v>540</v>
      </c>
      <c r="B331" t="s">
        <v>326</v>
      </c>
    </row>
    <row r="332" spans="1:2">
      <c r="A332" s="5">
        <v>541</v>
      </c>
      <c r="B332" t="s">
        <v>327</v>
      </c>
    </row>
    <row r="333" spans="1:2">
      <c r="A333" s="5">
        <v>542</v>
      </c>
      <c r="B333" t="s">
        <v>328</v>
      </c>
    </row>
    <row r="334" spans="1:2">
      <c r="A334" s="5">
        <v>551</v>
      </c>
      <c r="B334" t="s">
        <v>329</v>
      </c>
    </row>
    <row r="335" spans="1:2">
      <c r="A335" s="5">
        <v>570</v>
      </c>
      <c r="B335" t="s">
        <v>330</v>
      </c>
    </row>
    <row r="336" spans="1:2">
      <c r="A336" s="5">
        <v>579</v>
      </c>
      <c r="B336" t="s">
        <v>331</v>
      </c>
    </row>
    <row r="337" spans="1:2">
      <c r="A337" s="5">
        <v>588</v>
      </c>
      <c r="B337" t="s">
        <v>332</v>
      </c>
    </row>
    <row r="338" spans="1:2">
      <c r="A338" s="5">
        <v>593</v>
      </c>
      <c r="B338" t="s">
        <v>333</v>
      </c>
    </row>
    <row r="339" spans="1:2">
      <c r="A339" s="5">
        <v>594</v>
      </c>
      <c r="B339" t="s">
        <v>334</v>
      </c>
    </row>
    <row r="340" spans="1:2">
      <c r="A340" s="5">
        <v>599</v>
      </c>
      <c r="B340" t="s">
        <v>335</v>
      </c>
    </row>
    <row r="341" spans="1:2">
      <c r="A341" s="5">
        <v>603</v>
      </c>
      <c r="B341" t="s">
        <v>336</v>
      </c>
    </row>
    <row r="342" spans="1:2">
      <c r="A342" s="5">
        <v>604</v>
      </c>
      <c r="B342" t="s">
        <v>337</v>
      </c>
    </row>
    <row r="343" spans="1:2">
      <c r="A343" s="5">
        <v>605</v>
      </c>
      <c r="B343" t="s">
        <v>338</v>
      </c>
    </row>
    <row r="344" spans="1:2">
      <c r="A344" s="5">
        <v>608</v>
      </c>
      <c r="B344" t="s">
        <v>339</v>
      </c>
    </row>
    <row r="345" spans="1:2">
      <c r="A345" s="5">
        <v>609</v>
      </c>
      <c r="B345" t="s">
        <v>340</v>
      </c>
    </row>
    <row r="346" spans="1:2">
      <c r="A346" s="5">
        <v>610</v>
      </c>
      <c r="B346" t="s">
        <v>341</v>
      </c>
    </row>
    <row r="347" spans="1:2">
      <c r="A347" s="5">
        <v>611</v>
      </c>
      <c r="B347" t="s">
        <v>342</v>
      </c>
    </row>
    <row r="348" spans="1:2">
      <c r="A348" s="5">
        <v>616</v>
      </c>
      <c r="B348" t="s">
        <v>343</v>
      </c>
    </row>
    <row r="349" spans="1:2">
      <c r="A349" s="5">
        <v>617</v>
      </c>
      <c r="B349" t="s">
        <v>344</v>
      </c>
    </row>
    <row r="350" spans="1:2">
      <c r="A350" s="5">
        <v>621</v>
      </c>
      <c r="B350" t="s">
        <v>345</v>
      </c>
    </row>
    <row r="351" spans="1:2">
      <c r="A351" s="5">
        <v>623</v>
      </c>
      <c r="B351" t="s">
        <v>346</v>
      </c>
    </row>
    <row r="352" spans="1:2">
      <c r="A352" s="5">
        <v>624</v>
      </c>
      <c r="B352" t="s">
        <v>347</v>
      </c>
    </row>
    <row r="353" spans="1:2">
      <c r="A353" s="5">
        <v>626</v>
      </c>
      <c r="B353" t="s">
        <v>348</v>
      </c>
    </row>
    <row r="354" spans="1:2">
      <c r="A354" s="6">
        <v>635</v>
      </c>
      <c r="B354" t="s">
        <v>349</v>
      </c>
    </row>
    <row r="355" spans="1:2">
      <c r="A355" s="5">
        <v>644</v>
      </c>
      <c r="B355" t="s">
        <v>350</v>
      </c>
    </row>
    <row r="356" spans="1:2">
      <c r="A356" s="5">
        <v>651</v>
      </c>
      <c r="B356" t="s">
        <v>351</v>
      </c>
    </row>
    <row r="357" spans="1:2">
      <c r="A357" s="5">
        <v>657</v>
      </c>
      <c r="B357" t="s">
        <v>352</v>
      </c>
    </row>
    <row r="358" spans="1:2">
      <c r="A358" s="5">
        <v>658</v>
      </c>
      <c r="B358" t="s">
        <v>353</v>
      </c>
    </row>
    <row r="359" spans="1:2">
      <c r="A359" s="5">
        <v>665</v>
      </c>
      <c r="B359" t="s">
        <v>354</v>
      </c>
    </row>
    <row r="360" spans="1:2">
      <c r="A360" s="5">
        <v>668</v>
      </c>
      <c r="B360" t="s">
        <v>355</v>
      </c>
    </row>
    <row r="361" spans="1:2">
      <c r="A361" s="5">
        <v>671</v>
      </c>
      <c r="B361" t="s">
        <v>356</v>
      </c>
    </row>
    <row r="362" spans="1:2">
      <c r="A362" s="5">
        <v>673</v>
      </c>
      <c r="B362" t="s">
        <v>357</v>
      </c>
    </row>
    <row r="363" spans="1:2">
      <c r="A363" s="5">
        <v>677</v>
      </c>
      <c r="B363" t="s">
        <v>358</v>
      </c>
    </row>
    <row r="364" spans="1:2">
      <c r="A364" s="7">
        <v>682</v>
      </c>
      <c r="B364" t="s">
        <v>359</v>
      </c>
    </row>
    <row r="365" spans="1:2">
      <c r="A365" s="6">
        <v>683</v>
      </c>
      <c r="B365" t="s">
        <v>360</v>
      </c>
    </row>
    <row r="366" spans="1:2">
      <c r="A366" s="5">
        <v>687</v>
      </c>
      <c r="B366" t="s">
        <v>361</v>
      </c>
    </row>
    <row r="367" spans="1:2">
      <c r="A367" s="5">
        <v>692</v>
      </c>
      <c r="B367" t="s">
        <v>362</v>
      </c>
    </row>
    <row r="368" spans="1:2">
      <c r="A368" s="5">
        <v>694</v>
      </c>
      <c r="B368" t="s">
        <v>363</v>
      </c>
    </row>
    <row r="369" spans="1:2">
      <c r="A369" s="5">
        <v>699</v>
      </c>
      <c r="B369" t="s">
        <v>364</v>
      </c>
    </row>
    <row r="370" spans="1:2">
      <c r="A370" s="5">
        <v>710</v>
      </c>
      <c r="B370" t="s">
        <v>365</v>
      </c>
    </row>
    <row r="371" spans="1:2">
      <c r="A371" s="7">
        <v>712</v>
      </c>
      <c r="B371" t="s">
        <v>366</v>
      </c>
    </row>
    <row r="372" spans="1:2">
      <c r="A372" s="5">
        <v>721</v>
      </c>
      <c r="B372" t="s">
        <v>367</v>
      </c>
    </row>
    <row r="373" spans="1:2">
      <c r="A373" s="5">
        <v>726</v>
      </c>
      <c r="B373" t="s">
        <v>368</v>
      </c>
    </row>
    <row r="374" spans="1:2">
      <c r="A374" s="5">
        <v>729</v>
      </c>
      <c r="B374" t="s">
        <v>369</v>
      </c>
    </row>
    <row r="375" spans="1:2">
      <c r="A375" s="5">
        <v>734</v>
      </c>
      <c r="B375" t="s">
        <v>370</v>
      </c>
    </row>
    <row r="376" spans="1:2">
      <c r="A376" s="5">
        <v>735</v>
      </c>
      <c r="B376" t="s">
        <v>371</v>
      </c>
    </row>
    <row r="377" spans="1:2">
      <c r="A377" s="5">
        <v>738</v>
      </c>
      <c r="B377" t="s">
        <v>372</v>
      </c>
    </row>
    <row r="378" spans="1:2">
      <c r="A378" s="5">
        <v>739</v>
      </c>
      <c r="B378" t="s">
        <v>373</v>
      </c>
    </row>
    <row r="379" spans="1:2">
      <c r="A379" s="5">
        <v>742</v>
      </c>
      <c r="B379" t="s">
        <v>374</v>
      </c>
    </row>
    <row r="380" spans="1:2">
      <c r="A380" s="5">
        <v>743</v>
      </c>
      <c r="B380" t="s">
        <v>375</v>
      </c>
    </row>
    <row r="381" spans="1:2">
      <c r="A381" s="5">
        <v>746</v>
      </c>
      <c r="B381" t="s">
        <v>376</v>
      </c>
    </row>
    <row r="382" spans="1:2">
      <c r="A382" s="5">
        <v>747</v>
      </c>
      <c r="B382" t="s">
        <v>377</v>
      </c>
    </row>
    <row r="383" spans="1:2">
      <c r="A383" s="5">
        <v>749</v>
      </c>
      <c r="B383" t="s">
        <v>378</v>
      </c>
    </row>
    <row r="384" spans="1:2">
      <c r="A384" s="5">
        <v>750</v>
      </c>
      <c r="B384" t="s">
        <v>379</v>
      </c>
    </row>
    <row r="385" spans="1:2">
      <c r="A385" s="5">
        <v>755</v>
      </c>
      <c r="B385" t="s">
        <v>380</v>
      </c>
    </row>
    <row r="386" spans="1:2">
      <c r="A386" s="5">
        <v>760</v>
      </c>
      <c r="B386" t="s">
        <v>381</v>
      </c>
    </row>
    <row r="387" spans="1:2">
      <c r="A387" s="5">
        <v>767</v>
      </c>
      <c r="B387" t="s">
        <v>382</v>
      </c>
    </row>
    <row r="388" spans="1:2">
      <c r="A388" s="5">
        <v>768</v>
      </c>
      <c r="B388" t="s">
        <v>383</v>
      </c>
    </row>
    <row r="389" spans="1:2">
      <c r="A389" s="5">
        <v>771</v>
      </c>
      <c r="B389" t="s">
        <v>384</v>
      </c>
    </row>
    <row r="390" spans="1:2">
      <c r="A390" s="5">
        <v>787</v>
      </c>
      <c r="B390" t="s">
        <v>385</v>
      </c>
    </row>
    <row r="391" spans="1:2">
      <c r="A391" s="5">
        <v>793</v>
      </c>
      <c r="B391" t="s">
        <v>386</v>
      </c>
    </row>
    <row r="392" spans="1:2">
      <c r="A392" s="5">
        <v>799</v>
      </c>
      <c r="B392" t="s">
        <v>387</v>
      </c>
    </row>
    <row r="393" spans="1:2">
      <c r="A393" s="6">
        <v>802</v>
      </c>
      <c r="B393" t="s">
        <v>388</v>
      </c>
    </row>
    <row r="394" spans="1:2">
      <c r="A394" s="5">
        <v>803</v>
      </c>
      <c r="B394" t="s">
        <v>389</v>
      </c>
    </row>
    <row r="395" spans="1:2">
      <c r="A395" s="5">
        <v>805</v>
      </c>
      <c r="B395" t="s">
        <v>390</v>
      </c>
    </row>
    <row r="396" spans="1:2">
      <c r="A396" s="5">
        <v>811</v>
      </c>
      <c r="B396" t="s">
        <v>391</v>
      </c>
    </row>
    <row r="397" spans="1:2">
      <c r="A397" s="5">
        <v>813</v>
      </c>
      <c r="B397" t="s">
        <v>392</v>
      </c>
    </row>
    <row r="398" spans="1:2">
      <c r="A398" s="5">
        <v>814</v>
      </c>
      <c r="B398" t="s">
        <v>393</v>
      </c>
    </row>
    <row r="399" spans="1:2">
      <c r="A399" s="5">
        <v>818</v>
      </c>
      <c r="B399" t="s">
        <v>394</v>
      </c>
    </row>
    <row r="400" spans="1:2">
      <c r="A400" s="5">
        <v>820</v>
      </c>
      <c r="B400" t="s">
        <v>395</v>
      </c>
    </row>
    <row r="401" spans="1:2">
      <c r="A401" s="5">
        <v>825</v>
      </c>
      <c r="B401" t="s">
        <v>396</v>
      </c>
    </row>
    <row r="402" spans="1:2">
      <c r="A402" s="5">
        <v>826</v>
      </c>
      <c r="B402" t="s">
        <v>397</v>
      </c>
    </row>
    <row r="403" spans="1:2">
      <c r="A403" s="5">
        <v>827</v>
      </c>
      <c r="B403" t="s">
        <v>398</v>
      </c>
    </row>
    <row r="404" spans="1:2">
      <c r="A404" s="5">
        <v>829</v>
      </c>
      <c r="B404" t="s">
        <v>399</v>
      </c>
    </row>
    <row r="405" spans="1:2">
      <c r="A405" s="5">
        <v>830</v>
      </c>
      <c r="B405" t="s">
        <v>400</v>
      </c>
    </row>
    <row r="406" spans="1:2">
      <c r="A406" s="6">
        <v>834</v>
      </c>
      <c r="B406" t="s">
        <v>401</v>
      </c>
    </row>
    <row r="407" spans="1:2">
      <c r="A407" s="5">
        <v>845</v>
      </c>
      <c r="B407" t="s">
        <v>402</v>
      </c>
    </row>
    <row r="408" spans="1:2">
      <c r="A408" s="5">
        <v>847</v>
      </c>
      <c r="B408" t="s">
        <v>403</v>
      </c>
    </row>
    <row r="409" spans="1:2">
      <c r="A409" s="5">
        <v>848</v>
      </c>
      <c r="B409" t="s">
        <v>404</v>
      </c>
    </row>
    <row r="410" spans="1:2">
      <c r="A410" s="5">
        <v>851</v>
      </c>
      <c r="B410" t="s">
        <v>405</v>
      </c>
    </row>
    <row r="411" spans="1:2">
      <c r="A411" s="5">
        <v>852</v>
      </c>
      <c r="B411" t="s">
        <v>406</v>
      </c>
    </row>
    <row r="412" spans="1:2">
      <c r="A412" s="7">
        <v>856</v>
      </c>
      <c r="B412" t="s">
        <v>407</v>
      </c>
    </row>
    <row r="413" spans="1:2">
      <c r="A413" s="6">
        <v>857</v>
      </c>
      <c r="B413" t="s">
        <v>408</v>
      </c>
    </row>
    <row r="414" spans="1:2">
      <c r="A414" s="5">
        <v>865</v>
      </c>
      <c r="B414" t="s">
        <v>409</v>
      </c>
    </row>
    <row r="415" spans="1:2">
      <c r="A415" s="5">
        <v>869</v>
      </c>
      <c r="B415" t="s">
        <v>410</v>
      </c>
    </row>
    <row r="416" spans="1:2">
      <c r="A416" s="5">
        <v>878</v>
      </c>
      <c r="B416" t="s">
        <v>411</v>
      </c>
    </row>
    <row r="417" spans="1:2">
      <c r="A417" s="5">
        <v>881</v>
      </c>
      <c r="B417" t="s">
        <v>412</v>
      </c>
    </row>
    <row r="418" spans="1:2">
      <c r="A418" s="5">
        <v>887</v>
      </c>
      <c r="B418" t="s">
        <v>413</v>
      </c>
    </row>
    <row r="419" spans="1:2">
      <c r="A419" s="5">
        <v>892</v>
      </c>
      <c r="B419" t="s">
        <v>414</v>
      </c>
    </row>
    <row r="420" spans="1:2">
      <c r="A420" s="5">
        <v>898</v>
      </c>
      <c r="B420" t="s">
        <v>415</v>
      </c>
    </row>
    <row r="421" spans="1:2">
      <c r="A421" s="5">
        <v>900</v>
      </c>
      <c r="B421" t="s">
        <v>416</v>
      </c>
    </row>
    <row r="422" spans="1:2">
      <c r="A422" s="6">
        <v>901</v>
      </c>
      <c r="B422" t="s">
        <v>417</v>
      </c>
    </row>
    <row r="423" spans="1:2">
      <c r="A423" s="5">
        <v>909</v>
      </c>
      <c r="B423" t="s">
        <v>418</v>
      </c>
    </row>
    <row r="424" spans="1:2">
      <c r="A424" s="5">
        <v>911</v>
      </c>
      <c r="B424" t="s">
        <v>419</v>
      </c>
    </row>
    <row r="425" spans="1:2">
      <c r="A425" s="5">
        <v>912</v>
      </c>
      <c r="B425" t="s">
        <v>420</v>
      </c>
    </row>
    <row r="426" spans="1:2">
      <c r="A426" s="5">
        <v>922</v>
      </c>
      <c r="B426" t="s">
        <v>421</v>
      </c>
    </row>
    <row r="427" spans="1:2">
      <c r="A427" s="5">
        <v>924</v>
      </c>
      <c r="B427" t="s">
        <v>422</v>
      </c>
    </row>
    <row r="428" spans="1:2">
      <c r="A428" s="5">
        <v>929</v>
      </c>
      <c r="B428" t="s">
        <v>423</v>
      </c>
    </row>
    <row r="429" spans="1:2">
      <c r="A429" s="5">
        <v>930</v>
      </c>
      <c r="B429" t="s">
        <v>424</v>
      </c>
    </row>
    <row r="430" spans="1:2">
      <c r="A430" s="5">
        <v>931</v>
      </c>
      <c r="B430" t="s">
        <v>425</v>
      </c>
    </row>
    <row r="431" spans="1:2">
      <c r="A431" s="5">
        <v>934</v>
      </c>
      <c r="B431" t="s">
        <v>426</v>
      </c>
    </row>
    <row r="432" spans="1:2">
      <c r="A432" s="5">
        <v>940</v>
      </c>
      <c r="B432" t="s">
        <v>427</v>
      </c>
    </row>
    <row r="433" spans="1:2">
      <c r="A433" s="5">
        <v>943</v>
      </c>
      <c r="B433" t="s">
        <v>428</v>
      </c>
    </row>
    <row r="434" spans="1:2">
      <c r="A434" s="5">
        <v>944</v>
      </c>
      <c r="B434" t="s">
        <v>429</v>
      </c>
    </row>
    <row r="435" spans="1:2">
      <c r="A435" s="5">
        <v>945</v>
      </c>
      <c r="B435" t="s">
        <v>430</v>
      </c>
    </row>
    <row r="436" spans="1:2">
      <c r="A436" s="5">
        <v>946</v>
      </c>
      <c r="B436" t="s">
        <v>431</v>
      </c>
    </row>
    <row r="437" spans="1:2">
      <c r="A437" s="5">
        <v>948</v>
      </c>
      <c r="B437" t="s">
        <v>432</v>
      </c>
    </row>
    <row r="438" spans="1:2">
      <c r="A438" s="5">
        <v>951</v>
      </c>
      <c r="B438" t="s">
        <v>433</v>
      </c>
    </row>
    <row r="439" spans="1:2">
      <c r="A439" s="5">
        <v>952</v>
      </c>
      <c r="B439" t="s">
        <v>434</v>
      </c>
    </row>
    <row r="440" spans="1:2">
      <c r="A440" s="5">
        <v>955</v>
      </c>
      <c r="B440" t="s">
        <v>435</v>
      </c>
    </row>
    <row r="441" spans="1:2">
      <c r="A441" s="5">
        <v>958</v>
      </c>
      <c r="B441" t="s">
        <v>436</v>
      </c>
    </row>
    <row r="442" spans="1:2">
      <c r="A442" s="5">
        <v>959</v>
      </c>
      <c r="B442" t="s">
        <v>437</v>
      </c>
    </row>
    <row r="443" spans="1:2">
      <c r="A443" s="5">
        <v>960</v>
      </c>
      <c r="B443" t="s">
        <v>438</v>
      </c>
    </row>
    <row r="444" spans="1:2">
      <c r="A444" s="5">
        <v>961</v>
      </c>
      <c r="B444" t="s">
        <v>439</v>
      </c>
    </row>
    <row r="445" spans="1:2">
      <c r="A445" s="5">
        <v>962</v>
      </c>
      <c r="B445" t="s">
        <v>440</v>
      </c>
    </row>
    <row r="446" spans="1:2">
      <c r="A446" s="5">
        <v>964</v>
      </c>
      <c r="B446" t="s">
        <v>441</v>
      </c>
    </row>
    <row r="447" spans="1:2">
      <c r="A447" s="5">
        <v>966</v>
      </c>
      <c r="B447" t="s">
        <v>442</v>
      </c>
    </row>
    <row r="448" spans="1:2">
      <c r="A448" s="5">
        <v>967</v>
      </c>
      <c r="B448" t="s">
        <v>443</v>
      </c>
    </row>
    <row r="449" spans="1:2">
      <c r="A449" s="5">
        <v>972</v>
      </c>
      <c r="B449" t="s">
        <v>444</v>
      </c>
    </row>
    <row r="450" spans="1:2">
      <c r="A450" s="5">
        <v>973</v>
      </c>
      <c r="B450" t="s">
        <v>445</v>
      </c>
    </row>
    <row r="451" spans="1:2">
      <c r="A451" s="5">
        <v>975</v>
      </c>
      <c r="B451" t="s">
        <v>446</v>
      </c>
    </row>
    <row r="452" spans="1:2">
      <c r="A452" s="5">
        <v>979</v>
      </c>
      <c r="B452" t="s">
        <v>447</v>
      </c>
    </row>
    <row r="453" spans="1:2">
      <c r="A453" s="5">
        <v>980</v>
      </c>
      <c r="B453" t="s">
        <v>448</v>
      </c>
    </row>
    <row r="454" spans="1:2">
      <c r="A454" s="5">
        <v>981</v>
      </c>
      <c r="B454" t="s">
        <v>449</v>
      </c>
    </row>
    <row r="455" spans="1:2">
      <c r="A455" s="5">
        <v>983</v>
      </c>
      <c r="B455" t="s">
        <v>450</v>
      </c>
    </row>
    <row r="456" spans="1:2">
      <c r="A456" s="5">
        <v>987</v>
      </c>
      <c r="B456" t="s">
        <v>451</v>
      </c>
    </row>
    <row r="457" spans="1:2">
      <c r="A457" s="5">
        <v>988</v>
      </c>
      <c r="B457" t="s">
        <v>452</v>
      </c>
    </row>
    <row r="458" spans="1:2">
      <c r="A458" s="5">
        <v>990</v>
      </c>
      <c r="B458" t="s">
        <v>453</v>
      </c>
    </row>
    <row r="459" spans="1:2">
      <c r="A459" s="5">
        <v>992</v>
      </c>
      <c r="B459" t="s">
        <v>454</v>
      </c>
    </row>
    <row r="460" spans="1:2">
      <c r="A460" s="5">
        <v>995</v>
      </c>
      <c r="B460" t="s">
        <v>455</v>
      </c>
    </row>
    <row r="461" spans="1:2">
      <c r="A461" s="6">
        <v>998</v>
      </c>
      <c r="B461" t="s">
        <v>456</v>
      </c>
    </row>
    <row r="462" spans="1:2">
      <c r="A462" s="5">
        <v>999</v>
      </c>
      <c r="B462" t="s">
        <v>457</v>
      </c>
    </row>
    <row r="463" spans="1:2">
      <c r="A463" s="5">
        <v>1002</v>
      </c>
      <c r="B463" t="s">
        <v>458</v>
      </c>
    </row>
    <row r="464" spans="1:2">
      <c r="A464" s="5">
        <v>1003</v>
      </c>
      <c r="B464" t="s">
        <v>459</v>
      </c>
    </row>
    <row r="465" spans="1:2">
      <c r="A465" s="5">
        <v>1004</v>
      </c>
      <c r="B465" t="s">
        <v>460</v>
      </c>
    </row>
    <row r="466" spans="1:2">
      <c r="A466" s="5">
        <v>1005</v>
      </c>
      <c r="B466" t="s">
        <v>461</v>
      </c>
    </row>
    <row r="467" spans="1:2">
      <c r="A467" s="5">
        <v>1006</v>
      </c>
      <c r="B467" t="s">
        <v>462</v>
      </c>
    </row>
    <row r="468" spans="1:2">
      <c r="A468" s="5">
        <v>1011</v>
      </c>
      <c r="B468" t="s">
        <v>463</v>
      </c>
    </row>
    <row r="469" spans="1:2">
      <c r="A469" s="5">
        <v>1014</v>
      </c>
      <c r="B469" t="s">
        <v>464</v>
      </c>
    </row>
    <row r="470" spans="1:2">
      <c r="A470" s="5">
        <v>1015</v>
      </c>
      <c r="B470" t="s">
        <v>465</v>
      </c>
    </row>
    <row r="471" spans="1:2">
      <c r="A471" s="5">
        <v>1019</v>
      </c>
      <c r="B471" t="s">
        <v>466</v>
      </c>
    </row>
    <row r="472" spans="1:2">
      <c r="A472" s="6">
        <v>1022</v>
      </c>
      <c r="B472" t="s">
        <v>467</v>
      </c>
    </row>
    <row r="473" spans="1:2">
      <c r="A473" s="5">
        <v>1023</v>
      </c>
      <c r="B473" t="s">
        <v>468</v>
      </c>
    </row>
    <row r="474" spans="1:2">
      <c r="A474" s="5">
        <v>1024</v>
      </c>
      <c r="B474" t="s">
        <v>469</v>
      </c>
    </row>
    <row r="475" spans="1:2">
      <c r="A475" s="6">
        <v>1025</v>
      </c>
      <c r="B475" t="s">
        <v>470</v>
      </c>
    </row>
    <row r="476" spans="1:2">
      <c r="A476" s="5">
        <v>1026</v>
      </c>
      <c r="B476" t="s">
        <v>471</v>
      </c>
    </row>
    <row r="477" spans="1:2">
      <c r="A477" s="5">
        <v>1029</v>
      </c>
      <c r="B477" t="s">
        <v>472</v>
      </c>
    </row>
    <row r="478" spans="1:2">
      <c r="A478" s="5">
        <v>1036</v>
      </c>
      <c r="B478" t="s">
        <v>473</v>
      </c>
    </row>
    <row r="479" spans="1:2">
      <c r="A479" s="5">
        <v>1037</v>
      </c>
      <c r="B479" t="s">
        <v>474</v>
      </c>
    </row>
    <row r="480" spans="1:2">
      <c r="A480" s="5">
        <v>1042</v>
      </c>
      <c r="B480" t="s">
        <v>475</v>
      </c>
    </row>
    <row r="481" spans="1:2">
      <c r="A481" s="5">
        <v>1043</v>
      </c>
      <c r="B481" t="s">
        <v>476</v>
      </c>
    </row>
    <row r="482" spans="1:2">
      <c r="A482" s="5">
        <v>1044</v>
      </c>
      <c r="B482" t="s">
        <v>477</v>
      </c>
    </row>
    <row r="483" spans="1:2">
      <c r="A483" s="5">
        <v>1045</v>
      </c>
      <c r="B483" t="s">
        <v>478</v>
      </c>
    </row>
    <row r="484" spans="1:2">
      <c r="A484" s="5">
        <v>1046</v>
      </c>
      <c r="B484" t="s">
        <v>479</v>
      </c>
    </row>
    <row r="485" spans="1:2">
      <c r="A485" s="5">
        <v>1049</v>
      </c>
      <c r="B485" t="s">
        <v>480</v>
      </c>
    </row>
    <row r="486" spans="1:2">
      <c r="A486" s="5">
        <v>1053</v>
      </c>
      <c r="B486" t="s">
        <v>481</v>
      </c>
    </row>
    <row r="487" spans="1:2">
      <c r="A487" s="5">
        <v>1055</v>
      </c>
      <c r="B487" t="s">
        <v>482</v>
      </c>
    </row>
    <row r="488" spans="1:2">
      <c r="A488" s="5">
        <v>1057</v>
      </c>
      <c r="B488" t="s">
        <v>483</v>
      </c>
    </row>
    <row r="489" spans="1:2">
      <c r="A489" s="5">
        <v>1059</v>
      </c>
      <c r="B489" t="s">
        <v>484</v>
      </c>
    </row>
    <row r="490" spans="1:2">
      <c r="A490" s="5">
        <v>1063</v>
      </c>
      <c r="B490" t="s">
        <v>485</v>
      </c>
    </row>
    <row r="491" spans="1:2">
      <c r="A491" s="5">
        <v>1065</v>
      </c>
      <c r="B491" t="s">
        <v>486</v>
      </c>
    </row>
    <row r="492" spans="1:2">
      <c r="A492" s="5">
        <v>1069</v>
      </c>
      <c r="B492" t="s">
        <v>487</v>
      </c>
    </row>
    <row r="493" spans="1:2">
      <c r="A493" s="5">
        <v>1074</v>
      </c>
      <c r="B493" t="s">
        <v>488</v>
      </c>
    </row>
    <row r="494" spans="1:2">
      <c r="A494" s="5">
        <v>1075</v>
      </c>
      <c r="B494" t="s">
        <v>489</v>
      </c>
    </row>
    <row r="495" spans="1:2">
      <c r="A495" s="5">
        <v>1080</v>
      </c>
      <c r="B495" t="s">
        <v>490</v>
      </c>
    </row>
    <row r="496" spans="1:2">
      <c r="A496" s="5">
        <v>1082</v>
      </c>
      <c r="B496" t="s">
        <v>491</v>
      </c>
    </row>
    <row r="497" spans="1:2">
      <c r="A497" s="5">
        <v>1088</v>
      </c>
      <c r="B497" t="s">
        <v>492</v>
      </c>
    </row>
    <row r="498" spans="1:2">
      <c r="A498" s="5">
        <v>1096</v>
      </c>
      <c r="B498" t="s">
        <v>493</v>
      </c>
    </row>
    <row r="499" spans="1:2">
      <c r="A499" s="5">
        <v>1101</v>
      </c>
      <c r="B499" t="s">
        <v>494</v>
      </c>
    </row>
    <row r="500" spans="1:2">
      <c r="A500" s="5">
        <v>1102</v>
      </c>
      <c r="B500" t="s">
        <v>495</v>
      </c>
    </row>
    <row r="501" spans="1:2">
      <c r="A501" s="5">
        <v>1103</v>
      </c>
      <c r="B501" t="s">
        <v>496</v>
      </c>
    </row>
    <row r="502" spans="1:2">
      <c r="A502" s="5">
        <v>1114</v>
      </c>
      <c r="B502" t="s">
        <v>497</v>
      </c>
    </row>
    <row r="503" spans="1:2">
      <c r="A503" s="5">
        <v>1118</v>
      </c>
      <c r="B503" t="s">
        <v>498</v>
      </c>
    </row>
    <row r="504" spans="1:2">
      <c r="A504" s="5">
        <v>1119</v>
      </c>
      <c r="B504" t="s">
        <v>499</v>
      </c>
    </row>
    <row r="505" spans="1:2">
      <c r="A505" s="5">
        <v>1120</v>
      </c>
      <c r="B505" t="s">
        <v>500</v>
      </c>
    </row>
    <row r="506" spans="1:2">
      <c r="A506" s="5">
        <v>1121</v>
      </c>
      <c r="B506" t="s">
        <v>501</v>
      </c>
    </row>
    <row r="507" spans="1:2">
      <c r="A507" s="5">
        <v>1124</v>
      </c>
      <c r="B507" t="s">
        <v>502</v>
      </c>
    </row>
    <row r="508" spans="1:2">
      <c r="A508" s="5">
        <v>1125</v>
      </c>
      <c r="B508" t="s">
        <v>503</v>
      </c>
    </row>
    <row r="509" spans="1:2">
      <c r="A509" s="7">
        <v>1132</v>
      </c>
      <c r="B509" t="s">
        <v>504</v>
      </c>
    </row>
    <row r="510" spans="1:2">
      <c r="A510" s="5">
        <v>1133</v>
      </c>
      <c r="B510" t="s">
        <v>505</v>
      </c>
    </row>
    <row r="511" spans="1:2">
      <c r="A511" s="5">
        <v>1135</v>
      </c>
      <c r="B511" t="s">
        <v>506</v>
      </c>
    </row>
    <row r="512" spans="1:2">
      <c r="A512" s="5">
        <v>1138</v>
      </c>
      <c r="B512" t="s">
        <v>507</v>
      </c>
    </row>
    <row r="513" spans="1:2">
      <c r="A513" s="5">
        <v>1139</v>
      </c>
      <c r="B513" t="s">
        <v>508</v>
      </c>
    </row>
    <row r="514" spans="1:2">
      <c r="A514" s="5">
        <v>1140</v>
      </c>
      <c r="B514" t="s">
        <v>509</v>
      </c>
    </row>
    <row r="515" spans="1:2">
      <c r="A515" s="5">
        <v>1143</v>
      </c>
      <c r="B515" t="s">
        <v>510</v>
      </c>
    </row>
    <row r="516" spans="1:2">
      <c r="A516" s="5">
        <v>1148</v>
      </c>
      <c r="B516" t="s">
        <v>511</v>
      </c>
    </row>
    <row r="517" spans="1:2">
      <c r="A517" s="5">
        <v>1149</v>
      </c>
      <c r="B517" t="s">
        <v>512</v>
      </c>
    </row>
    <row r="518" spans="1:2">
      <c r="A518" s="5">
        <v>1150</v>
      </c>
      <c r="B518" t="s">
        <v>513</v>
      </c>
    </row>
    <row r="519" spans="1:2">
      <c r="A519" s="6">
        <v>1152</v>
      </c>
      <c r="B519" t="s">
        <v>514</v>
      </c>
    </row>
    <row r="520" spans="1:2">
      <c r="A520" s="5">
        <v>1157</v>
      </c>
      <c r="B520" t="s">
        <v>515</v>
      </c>
    </row>
    <row r="521" spans="1:2">
      <c r="A521" s="5">
        <v>1160</v>
      </c>
      <c r="B521" t="s">
        <v>516</v>
      </c>
    </row>
    <row r="522" spans="1:2">
      <c r="A522" s="5">
        <v>1161</v>
      </c>
      <c r="B522" t="s">
        <v>517</v>
      </c>
    </row>
    <row r="523" spans="1:2">
      <c r="A523" s="5">
        <v>1162</v>
      </c>
      <c r="B523" t="s">
        <v>518</v>
      </c>
    </row>
    <row r="524" spans="1:2">
      <c r="A524" s="5">
        <v>1163</v>
      </c>
      <c r="B524" t="s">
        <v>519</v>
      </c>
    </row>
    <row r="525" spans="1:2">
      <c r="A525" s="5">
        <v>1165</v>
      </c>
      <c r="B525" t="s">
        <v>520</v>
      </c>
    </row>
    <row r="526" spans="1:2">
      <c r="A526" s="5">
        <v>1169</v>
      </c>
      <c r="B526" t="s">
        <v>521</v>
      </c>
    </row>
    <row r="527" spans="1:2">
      <c r="A527" s="5">
        <v>1170</v>
      </c>
      <c r="B527" t="s">
        <v>522</v>
      </c>
    </row>
    <row r="528" spans="1:2">
      <c r="A528" s="5">
        <v>1171</v>
      </c>
      <c r="B528" t="s">
        <v>523</v>
      </c>
    </row>
    <row r="529" spans="1:2">
      <c r="A529" s="5">
        <v>1174</v>
      </c>
      <c r="B529" t="s">
        <v>524</v>
      </c>
    </row>
    <row r="530" spans="1:2">
      <c r="A530" s="5">
        <v>1175</v>
      </c>
      <c r="B530" t="s">
        <v>525</v>
      </c>
    </row>
    <row r="531" spans="1:2">
      <c r="A531" s="5">
        <v>1180</v>
      </c>
      <c r="B531" t="s">
        <v>526</v>
      </c>
    </row>
    <row r="532" spans="1:2">
      <c r="A532" s="5">
        <v>1181</v>
      </c>
      <c r="B532" t="s">
        <v>527</v>
      </c>
    </row>
    <row r="533" spans="1:2">
      <c r="A533" s="5">
        <v>1182</v>
      </c>
      <c r="B533" t="s">
        <v>528</v>
      </c>
    </row>
    <row r="534" spans="1:2">
      <c r="A534" s="5">
        <v>1183</v>
      </c>
      <c r="B534" t="s">
        <v>529</v>
      </c>
    </row>
    <row r="535" spans="1:2">
      <c r="A535" s="5">
        <v>1185</v>
      </c>
      <c r="B535" t="s">
        <v>530</v>
      </c>
    </row>
    <row r="536" spans="1:2">
      <c r="A536" s="5">
        <v>1186</v>
      </c>
      <c r="B536" t="s">
        <v>531</v>
      </c>
    </row>
    <row r="537" spans="1:2">
      <c r="A537" s="5">
        <v>1187</v>
      </c>
      <c r="B537" t="s">
        <v>532</v>
      </c>
    </row>
    <row r="538" spans="1:2">
      <c r="A538" s="5">
        <v>1189</v>
      </c>
      <c r="B538" t="s">
        <v>533</v>
      </c>
    </row>
    <row r="539" spans="1:2">
      <c r="A539" s="5">
        <v>1190</v>
      </c>
      <c r="B539" t="s">
        <v>534</v>
      </c>
    </row>
    <row r="540" spans="1:2">
      <c r="A540" s="6">
        <v>1191</v>
      </c>
      <c r="B540" t="s">
        <v>535</v>
      </c>
    </row>
    <row r="541" spans="1:2">
      <c r="A541" s="5">
        <v>1192</v>
      </c>
      <c r="B541" t="s">
        <v>536</v>
      </c>
    </row>
    <row r="542" spans="1:2">
      <c r="A542" s="5">
        <v>1193</v>
      </c>
      <c r="B542" t="s">
        <v>537</v>
      </c>
    </row>
    <row r="543" spans="1:2">
      <c r="A543" s="5">
        <v>1194</v>
      </c>
      <c r="B543" t="s">
        <v>538</v>
      </c>
    </row>
    <row r="544" spans="1:2">
      <c r="A544" s="5">
        <v>1195</v>
      </c>
      <c r="B544" t="s">
        <v>539</v>
      </c>
    </row>
    <row r="545" spans="1:2">
      <c r="A545" s="5">
        <v>1202</v>
      </c>
      <c r="B545" t="s">
        <v>540</v>
      </c>
    </row>
    <row r="546" spans="1:2">
      <c r="A546" s="5">
        <v>1205</v>
      </c>
      <c r="B546" t="s">
        <v>541</v>
      </c>
    </row>
    <row r="547" spans="1:2">
      <c r="A547" s="5">
        <v>1208</v>
      </c>
      <c r="B547" t="s">
        <v>542</v>
      </c>
    </row>
    <row r="548" spans="1:2">
      <c r="A548" s="5">
        <v>1217</v>
      </c>
      <c r="B548" t="s">
        <v>543</v>
      </c>
    </row>
    <row r="549" spans="1:2">
      <c r="A549" s="5">
        <v>1218</v>
      </c>
      <c r="B549" t="s">
        <v>544</v>
      </c>
    </row>
    <row r="550" spans="1:2">
      <c r="A550" s="5">
        <v>1219</v>
      </c>
      <c r="B550" t="s">
        <v>545</v>
      </c>
    </row>
    <row r="551" spans="1:2">
      <c r="A551" s="5">
        <v>1222</v>
      </c>
      <c r="B551" t="s">
        <v>546</v>
      </c>
    </row>
    <row r="552" spans="1:2">
      <c r="A552" s="5">
        <v>1223</v>
      </c>
      <c r="B552" t="s">
        <v>547</v>
      </c>
    </row>
    <row r="553" spans="1:2">
      <c r="A553" s="5">
        <v>1224</v>
      </c>
      <c r="B553" t="s">
        <v>548</v>
      </c>
    </row>
    <row r="554" spans="1:2">
      <c r="A554" s="5">
        <v>1225</v>
      </c>
      <c r="B554" t="s">
        <v>549</v>
      </c>
    </row>
    <row r="555" spans="1:2">
      <c r="A555" s="5">
        <v>1226</v>
      </c>
      <c r="B555" t="s">
        <v>550</v>
      </c>
    </row>
    <row r="556" spans="1:2">
      <c r="A556" s="5">
        <v>1227</v>
      </c>
      <c r="B556" t="s">
        <v>551</v>
      </c>
    </row>
    <row r="557" spans="1:2">
      <c r="A557" s="5">
        <v>1228</v>
      </c>
      <c r="B557" t="s">
        <v>552</v>
      </c>
    </row>
    <row r="558" spans="1:2">
      <c r="A558" s="5">
        <v>1230</v>
      </c>
      <c r="B558" t="s">
        <v>553</v>
      </c>
    </row>
    <row r="559" spans="1:2">
      <c r="A559" s="5">
        <v>1234</v>
      </c>
      <c r="B559" t="s">
        <v>554</v>
      </c>
    </row>
    <row r="560" spans="1:2">
      <c r="A560" s="5">
        <v>1235</v>
      </c>
      <c r="B560" t="s">
        <v>555</v>
      </c>
    </row>
    <row r="561" spans="1:2">
      <c r="A561" s="5">
        <v>1237</v>
      </c>
      <c r="B561" t="s">
        <v>556</v>
      </c>
    </row>
    <row r="562" spans="1:2">
      <c r="A562" s="5">
        <v>1238</v>
      </c>
      <c r="B562" t="s">
        <v>557</v>
      </c>
    </row>
    <row r="563" spans="1:2">
      <c r="A563" s="5">
        <v>1241</v>
      </c>
      <c r="B563" t="s">
        <v>558</v>
      </c>
    </row>
    <row r="564" spans="1:2">
      <c r="A564" s="5">
        <v>1243</v>
      </c>
      <c r="B564" t="s">
        <v>559</v>
      </c>
    </row>
    <row r="565" spans="1:2">
      <c r="A565" s="5">
        <v>1253</v>
      </c>
      <c r="B565" t="s">
        <v>560</v>
      </c>
    </row>
    <row r="566" spans="1:2">
      <c r="A566" s="5">
        <v>1254</v>
      </c>
      <c r="B566" t="s">
        <v>561</v>
      </c>
    </row>
    <row r="567" spans="1:2">
      <c r="A567" s="5">
        <v>1256</v>
      </c>
      <c r="B567" t="s">
        <v>562</v>
      </c>
    </row>
    <row r="568" spans="1:2">
      <c r="A568" s="5">
        <v>1263</v>
      </c>
      <c r="B568" t="s">
        <v>563</v>
      </c>
    </row>
    <row r="569" spans="1:2">
      <c r="A569" s="5">
        <v>1264</v>
      </c>
      <c r="B569" t="s">
        <v>564</v>
      </c>
    </row>
    <row r="570" spans="1:2">
      <c r="A570" s="5">
        <v>1271</v>
      </c>
      <c r="B570" t="s">
        <v>565</v>
      </c>
    </row>
    <row r="571" spans="1:2">
      <c r="A571" s="5">
        <v>1273</v>
      </c>
      <c r="B571" t="s">
        <v>566</v>
      </c>
    </row>
    <row r="572" spans="1:2">
      <c r="A572" s="5">
        <v>1274</v>
      </c>
      <c r="B572" t="s">
        <v>567</v>
      </c>
    </row>
    <row r="573" spans="1:2">
      <c r="A573" s="5">
        <v>1275</v>
      </c>
      <c r="B573" t="s">
        <v>568</v>
      </c>
    </row>
    <row r="574" spans="1:2">
      <c r="A574" s="5">
        <v>1276</v>
      </c>
      <c r="B574" t="s">
        <v>569</v>
      </c>
    </row>
    <row r="575" spans="1:2">
      <c r="A575" s="5">
        <v>1278</v>
      </c>
      <c r="B575" t="s">
        <v>570</v>
      </c>
    </row>
    <row r="576" spans="1:2">
      <c r="A576" s="5">
        <v>1280</v>
      </c>
      <c r="B576" t="s">
        <v>571</v>
      </c>
    </row>
    <row r="577" spans="1:2">
      <c r="A577" s="6">
        <v>1282</v>
      </c>
      <c r="B577" t="s">
        <v>572</v>
      </c>
    </row>
    <row r="578" spans="1:2">
      <c r="A578" s="5">
        <v>1284</v>
      </c>
      <c r="B578" t="s">
        <v>573</v>
      </c>
    </row>
    <row r="579" spans="1:2">
      <c r="A579" s="5">
        <v>1285</v>
      </c>
      <c r="B579" t="s">
        <v>574</v>
      </c>
    </row>
    <row r="580" spans="1:2">
      <c r="A580" s="5">
        <v>1287</v>
      </c>
      <c r="B580" t="s">
        <v>575</v>
      </c>
    </row>
    <row r="581" spans="1:2">
      <c r="A581" s="5">
        <v>1288</v>
      </c>
      <c r="B581" t="s">
        <v>576</v>
      </c>
    </row>
    <row r="582" spans="1:2">
      <c r="A582" s="5">
        <v>1294</v>
      </c>
      <c r="B582" t="s">
        <v>577</v>
      </c>
    </row>
    <row r="583" spans="1:2">
      <c r="A583" s="5">
        <v>1295</v>
      </c>
      <c r="B583" t="s">
        <v>578</v>
      </c>
    </row>
    <row r="584" spans="1:2">
      <c r="A584" s="5">
        <v>1297</v>
      </c>
      <c r="B584" t="s">
        <v>579</v>
      </c>
    </row>
    <row r="585" spans="1:2">
      <c r="A585" s="5">
        <v>1298</v>
      </c>
      <c r="B585" t="s">
        <v>580</v>
      </c>
    </row>
    <row r="586" spans="1:2">
      <c r="A586" s="6">
        <v>1301</v>
      </c>
      <c r="B586" t="s">
        <v>581</v>
      </c>
    </row>
    <row r="587" spans="1:2">
      <c r="A587" s="5">
        <v>1304</v>
      </c>
      <c r="B587" t="s">
        <v>582</v>
      </c>
    </row>
    <row r="588" spans="1:2">
      <c r="A588" s="5">
        <v>1311</v>
      </c>
      <c r="B588" t="s">
        <v>583</v>
      </c>
    </row>
    <row r="589" spans="1:2">
      <c r="A589" s="5">
        <v>1312</v>
      </c>
      <c r="B589" t="s">
        <v>584</v>
      </c>
    </row>
    <row r="590" spans="1:2">
      <c r="A590" s="5">
        <v>1313</v>
      </c>
      <c r="B590" t="s">
        <v>585</v>
      </c>
    </row>
    <row r="591" spans="1:2">
      <c r="A591" s="5">
        <v>1319</v>
      </c>
      <c r="B591" t="s">
        <v>586</v>
      </c>
    </row>
    <row r="592" spans="1:2">
      <c r="A592" s="7">
        <v>1322</v>
      </c>
      <c r="B592" t="s">
        <v>587</v>
      </c>
    </row>
    <row r="593" spans="1:2">
      <c r="A593" s="5">
        <v>1323</v>
      </c>
      <c r="B593" t="s">
        <v>588</v>
      </c>
    </row>
    <row r="594" spans="1:2">
      <c r="A594" s="5">
        <v>1325</v>
      </c>
      <c r="B594" t="s">
        <v>589</v>
      </c>
    </row>
    <row r="595" spans="1:2">
      <c r="A595" s="5">
        <v>1327</v>
      </c>
      <c r="B595" t="s">
        <v>590</v>
      </c>
    </row>
    <row r="596" spans="1:2">
      <c r="A596" s="5">
        <v>1336</v>
      </c>
      <c r="B596" t="s">
        <v>591</v>
      </c>
    </row>
    <row r="597" spans="1:2">
      <c r="A597" s="5">
        <v>1337</v>
      </c>
      <c r="B597" t="s">
        <v>592</v>
      </c>
    </row>
    <row r="598" spans="1:2">
      <c r="A598" s="5">
        <v>1343</v>
      </c>
      <c r="B598" t="s">
        <v>593</v>
      </c>
    </row>
    <row r="599" spans="1:2">
      <c r="A599" s="5">
        <v>1344</v>
      </c>
      <c r="B599" t="s">
        <v>594</v>
      </c>
    </row>
    <row r="600" spans="1:2">
      <c r="A600" s="5">
        <v>1347</v>
      </c>
      <c r="B600" t="s">
        <v>595</v>
      </c>
    </row>
    <row r="601" spans="1:2">
      <c r="A601" s="5">
        <v>1349</v>
      </c>
      <c r="B601" t="s">
        <v>596</v>
      </c>
    </row>
    <row r="602" spans="1:2">
      <c r="A602" s="5">
        <v>1351</v>
      </c>
      <c r="B602" t="s">
        <v>597</v>
      </c>
    </row>
    <row r="603" spans="1:2">
      <c r="A603" s="5">
        <v>1358</v>
      </c>
      <c r="B603" t="s">
        <v>598</v>
      </c>
    </row>
    <row r="604" spans="1:2">
      <c r="A604" s="5">
        <v>1359</v>
      </c>
      <c r="B604" t="s">
        <v>599</v>
      </c>
    </row>
    <row r="605" spans="1:2">
      <c r="A605" s="5">
        <v>1361</v>
      </c>
      <c r="B605" t="s">
        <v>600</v>
      </c>
    </row>
    <row r="606" spans="1:2">
      <c r="A606" s="5">
        <v>1366</v>
      </c>
      <c r="B606" t="s">
        <v>601</v>
      </c>
    </row>
    <row r="607" spans="1:2">
      <c r="A607" s="5">
        <v>1368</v>
      </c>
      <c r="B607" t="s">
        <v>602</v>
      </c>
    </row>
    <row r="608" spans="1:2">
      <c r="A608" s="5">
        <v>1370</v>
      </c>
      <c r="B608" t="s">
        <v>603</v>
      </c>
    </row>
    <row r="609" spans="1:2">
      <c r="A609" s="5">
        <v>1371</v>
      </c>
      <c r="B609" t="s">
        <v>604</v>
      </c>
    </row>
    <row r="610" spans="1:2">
      <c r="A610" s="5">
        <v>1374</v>
      </c>
      <c r="B610" t="s">
        <v>605</v>
      </c>
    </row>
    <row r="611" spans="1:2">
      <c r="A611" s="5">
        <v>1375</v>
      </c>
      <c r="B611" t="s">
        <v>606</v>
      </c>
    </row>
    <row r="612" spans="1:2">
      <c r="A612" s="5">
        <v>1376</v>
      </c>
      <c r="B612" t="s">
        <v>607</v>
      </c>
    </row>
    <row r="613" spans="1:2">
      <c r="A613" s="5">
        <v>1385</v>
      </c>
      <c r="B613" t="s">
        <v>608</v>
      </c>
    </row>
    <row r="614" spans="1:2">
      <c r="A614" s="5">
        <v>1390</v>
      </c>
      <c r="B614" t="s">
        <v>609</v>
      </c>
    </row>
    <row r="615" spans="1:2">
      <c r="A615" s="5">
        <v>1392</v>
      </c>
      <c r="B615" t="s">
        <v>610</v>
      </c>
    </row>
    <row r="616" spans="1:2">
      <c r="A616" s="5">
        <v>1395</v>
      </c>
      <c r="B616" t="s">
        <v>611</v>
      </c>
    </row>
    <row r="617" spans="1:2">
      <c r="A617" s="5">
        <v>1396</v>
      </c>
      <c r="B617" t="s">
        <v>612</v>
      </c>
    </row>
    <row r="618" spans="1:2">
      <c r="A618" s="5">
        <v>1401</v>
      </c>
      <c r="B618" t="s">
        <v>613</v>
      </c>
    </row>
    <row r="619" spans="1:2">
      <c r="A619" s="5">
        <v>1415</v>
      </c>
      <c r="B619" t="s">
        <v>614</v>
      </c>
    </row>
    <row r="620" spans="1:2">
      <c r="A620" s="5">
        <v>1419</v>
      </c>
      <c r="B620" t="s">
        <v>615</v>
      </c>
    </row>
    <row r="621" spans="1:2">
      <c r="A621" s="5">
        <v>1420</v>
      </c>
      <c r="B621" t="s">
        <v>616</v>
      </c>
    </row>
    <row r="622" spans="1:2">
      <c r="A622" s="6">
        <v>1422</v>
      </c>
      <c r="B622" t="s">
        <v>617</v>
      </c>
    </row>
    <row r="623" spans="1:2">
      <c r="A623" s="5">
        <v>1428</v>
      </c>
      <c r="B623" t="s">
        <v>618</v>
      </c>
    </row>
    <row r="624" spans="1:2">
      <c r="A624" s="5">
        <v>1431</v>
      </c>
      <c r="B624" t="s">
        <v>619</v>
      </c>
    </row>
    <row r="625" spans="1:2">
      <c r="A625" s="5">
        <v>1435</v>
      </c>
      <c r="B625" t="s">
        <v>620</v>
      </c>
    </row>
    <row r="626" spans="1:2">
      <c r="A626" s="5">
        <v>1437</v>
      </c>
      <c r="B626" t="s">
        <v>621</v>
      </c>
    </row>
    <row r="627" spans="1:2">
      <c r="A627" s="5">
        <v>1443</v>
      </c>
      <c r="B627" t="s">
        <v>622</v>
      </c>
    </row>
    <row r="628" spans="1:2">
      <c r="A628" s="6">
        <v>1447</v>
      </c>
      <c r="B628" t="s">
        <v>623</v>
      </c>
    </row>
    <row r="629" spans="1:2">
      <c r="A629" s="5">
        <v>1448</v>
      </c>
      <c r="B629" t="s">
        <v>624</v>
      </c>
    </row>
    <row r="630" spans="1:2">
      <c r="A630" s="5">
        <v>1449</v>
      </c>
      <c r="B630" t="s">
        <v>625</v>
      </c>
    </row>
    <row r="631" spans="1:2">
      <c r="A631" s="5">
        <v>1450</v>
      </c>
      <c r="B631" t="s">
        <v>626</v>
      </c>
    </row>
    <row r="632" spans="1:2">
      <c r="A632" s="6">
        <v>1451</v>
      </c>
      <c r="B632" t="s">
        <v>627</v>
      </c>
    </row>
    <row r="633" spans="1:2">
      <c r="A633" s="5">
        <v>1455</v>
      </c>
      <c r="B633" t="s">
        <v>628</v>
      </c>
    </row>
    <row r="634" spans="1:2">
      <c r="A634" s="5">
        <v>1463</v>
      </c>
      <c r="B634" t="s">
        <v>629</v>
      </c>
    </row>
    <row r="635" spans="1:2">
      <c r="A635" s="5">
        <v>1465</v>
      </c>
      <c r="B635" t="s">
        <v>630</v>
      </c>
    </row>
    <row r="636" spans="1:2">
      <c r="A636" s="5">
        <v>1466</v>
      </c>
      <c r="B636" t="s">
        <v>631</v>
      </c>
    </row>
    <row r="637" spans="1:2">
      <c r="A637" s="5">
        <v>1467</v>
      </c>
      <c r="B637" t="s">
        <v>632</v>
      </c>
    </row>
    <row r="638" spans="1:2">
      <c r="A638" s="6">
        <v>1469</v>
      </c>
      <c r="B638" t="s">
        <v>633</v>
      </c>
    </row>
    <row r="639" spans="1:2">
      <c r="A639" s="5">
        <v>1470</v>
      </c>
      <c r="B639" t="s">
        <v>634</v>
      </c>
    </row>
    <row r="640" spans="1:2">
      <c r="A640" s="5">
        <v>1471</v>
      </c>
      <c r="B640" t="s">
        <v>635</v>
      </c>
    </row>
    <row r="641" spans="1:2">
      <c r="A641" s="5">
        <v>1473</v>
      </c>
      <c r="B641" t="s">
        <v>636</v>
      </c>
    </row>
    <row r="642" spans="1:2">
      <c r="A642" s="5">
        <v>1474</v>
      </c>
      <c r="B642" t="s">
        <v>637</v>
      </c>
    </row>
    <row r="643" spans="1:2">
      <c r="A643" s="5">
        <v>1478</v>
      </c>
      <c r="B643" t="s">
        <v>638</v>
      </c>
    </row>
    <row r="644" spans="1:2">
      <c r="A644" s="5">
        <v>1484</v>
      </c>
      <c r="B644" t="s">
        <v>639</v>
      </c>
    </row>
    <row r="645" spans="1:2">
      <c r="A645" s="5">
        <v>1488</v>
      </c>
      <c r="B645" t="s">
        <v>640</v>
      </c>
    </row>
    <row r="646" spans="1:2">
      <c r="A646" s="5">
        <v>1493</v>
      </c>
      <c r="B646" t="s">
        <v>641</v>
      </c>
    </row>
    <row r="647" spans="1:2">
      <c r="A647" s="5">
        <v>1495</v>
      </c>
      <c r="B647" t="s">
        <v>642</v>
      </c>
    </row>
    <row r="648" spans="1:2">
      <c r="A648" s="5">
        <v>1498</v>
      </c>
      <c r="B648" t="s">
        <v>643</v>
      </c>
    </row>
    <row r="649" spans="1:2">
      <c r="A649" s="5">
        <v>1500</v>
      </c>
      <c r="B649" t="s">
        <v>644</v>
      </c>
    </row>
    <row r="650" spans="1:2">
      <c r="A650" s="6">
        <v>1501</v>
      </c>
      <c r="B650" t="s">
        <v>645</v>
      </c>
    </row>
    <row r="651" spans="1:2">
      <c r="A651" s="5">
        <v>1505</v>
      </c>
      <c r="B651" t="s">
        <v>646</v>
      </c>
    </row>
    <row r="652" spans="1:2">
      <c r="A652" s="5">
        <v>1507</v>
      </c>
      <c r="B652" t="s">
        <v>647</v>
      </c>
    </row>
    <row r="653" spans="1:2">
      <c r="A653" s="5">
        <v>1508</v>
      </c>
      <c r="B653" t="s">
        <v>648</v>
      </c>
    </row>
    <row r="654" spans="1:2">
      <c r="A654" s="5">
        <v>1513</v>
      </c>
      <c r="B654" t="s">
        <v>649</v>
      </c>
    </row>
    <row r="655" spans="1:2">
      <c r="A655" s="5">
        <v>1517</v>
      </c>
      <c r="B655" t="s">
        <v>650</v>
      </c>
    </row>
    <row r="656" spans="1:2">
      <c r="A656" s="5">
        <v>1522</v>
      </c>
      <c r="B656" t="s">
        <v>651</v>
      </c>
    </row>
    <row r="657" spans="1:2">
      <c r="A657" s="5">
        <v>1523</v>
      </c>
      <c r="B657" t="s">
        <v>652</v>
      </c>
    </row>
    <row r="658" spans="1:2">
      <c r="A658" s="5">
        <v>1525</v>
      </c>
      <c r="B658" t="s">
        <v>653</v>
      </c>
    </row>
    <row r="659" spans="1:2">
      <c r="A659" s="5">
        <v>1527</v>
      </c>
      <c r="B659" t="s">
        <v>654</v>
      </c>
    </row>
    <row r="660" spans="1:2">
      <c r="A660" s="6">
        <v>1535</v>
      </c>
      <c r="B660" t="s">
        <v>655</v>
      </c>
    </row>
    <row r="661" spans="1:2">
      <c r="A661" s="5">
        <v>1536</v>
      </c>
      <c r="B661" t="s">
        <v>656</v>
      </c>
    </row>
    <row r="662" spans="1:2">
      <c r="A662" s="5">
        <v>1538</v>
      </c>
      <c r="B662" t="s">
        <v>657</v>
      </c>
    </row>
    <row r="663" spans="1:2">
      <c r="A663" s="5">
        <v>1542</v>
      </c>
      <c r="B663" t="s">
        <v>658</v>
      </c>
    </row>
    <row r="664" spans="1:2">
      <c r="A664" s="5">
        <v>1543</v>
      </c>
      <c r="B664" t="s">
        <v>659</v>
      </c>
    </row>
    <row r="665" spans="1:2">
      <c r="A665" s="7">
        <v>1548</v>
      </c>
      <c r="B665" t="s">
        <v>660</v>
      </c>
    </row>
    <row r="666" spans="1:2">
      <c r="A666" s="5">
        <v>1553</v>
      </c>
      <c r="B666" t="s">
        <v>661</v>
      </c>
    </row>
    <row r="667" spans="1:2">
      <c r="A667" s="5">
        <v>1554</v>
      </c>
      <c r="B667" t="s">
        <v>662</v>
      </c>
    </row>
    <row r="668" spans="1:2">
      <c r="A668" s="5">
        <v>1557</v>
      </c>
      <c r="B668" t="s">
        <v>663</v>
      </c>
    </row>
    <row r="669" spans="1:2">
      <c r="A669" s="5">
        <v>1558</v>
      </c>
      <c r="B669" t="s">
        <v>664</v>
      </c>
    </row>
    <row r="670" spans="1:2">
      <c r="A670" s="5">
        <v>1561</v>
      </c>
      <c r="B670" t="s">
        <v>665</v>
      </c>
    </row>
    <row r="671" spans="1:2">
      <c r="A671" s="5">
        <v>1569</v>
      </c>
      <c r="B671" t="s">
        <v>666</v>
      </c>
    </row>
    <row r="672" spans="1:2">
      <c r="A672" s="5">
        <v>1574</v>
      </c>
      <c r="B672" t="s">
        <v>667</v>
      </c>
    </row>
    <row r="673" spans="1:2">
      <c r="A673" s="5">
        <v>1590</v>
      </c>
      <c r="B673" t="s">
        <v>668</v>
      </c>
    </row>
    <row r="674" spans="1:2">
      <c r="A674" s="5">
        <v>1592</v>
      </c>
      <c r="B674" t="s">
        <v>669</v>
      </c>
    </row>
    <row r="675" spans="1:2">
      <c r="A675" s="5">
        <v>1595</v>
      </c>
      <c r="B675" t="s">
        <v>670</v>
      </c>
    </row>
    <row r="676" spans="1:2">
      <c r="A676" s="5">
        <v>1596</v>
      </c>
      <c r="B676" t="s">
        <v>671</v>
      </c>
    </row>
    <row r="677" spans="1:2">
      <c r="A677" s="5">
        <v>1599</v>
      </c>
      <c r="B677" t="s">
        <v>672</v>
      </c>
    </row>
    <row r="678" spans="1:2">
      <c r="A678" s="5">
        <v>1600</v>
      </c>
      <c r="B678" t="s">
        <v>673</v>
      </c>
    </row>
    <row r="679" spans="1:2">
      <c r="A679" s="5">
        <v>1607</v>
      </c>
      <c r="B679" t="s">
        <v>674</v>
      </c>
    </row>
    <row r="680" spans="1:2">
      <c r="A680" s="5">
        <v>1609</v>
      </c>
      <c r="B680" t="s">
        <v>675</v>
      </c>
    </row>
    <row r="681" spans="1:2">
      <c r="A681" s="5">
        <v>1613</v>
      </c>
      <c r="B681" t="s">
        <v>676</v>
      </c>
    </row>
    <row r="682" spans="1:2">
      <c r="A682" s="5">
        <v>1618</v>
      </c>
      <c r="B682" t="s">
        <v>677</v>
      </c>
    </row>
    <row r="683" spans="1:2">
      <c r="A683" s="5">
        <v>1621</v>
      </c>
      <c r="B683" t="s">
        <v>678</v>
      </c>
    </row>
    <row r="684" spans="1:2">
      <c r="A684" s="5">
        <v>1623</v>
      </c>
      <c r="B684" t="s">
        <v>679</v>
      </c>
    </row>
    <row r="685" spans="1:2">
      <c r="A685" s="5">
        <v>1624</v>
      </c>
      <c r="B685" t="s">
        <v>680</v>
      </c>
    </row>
    <row r="686" spans="1:2">
      <c r="A686" s="5">
        <v>1627</v>
      </c>
      <c r="B686" t="s">
        <v>681</v>
      </c>
    </row>
    <row r="687" spans="1:2">
      <c r="A687" s="5">
        <v>1631</v>
      </c>
      <c r="B687" t="s">
        <v>682</v>
      </c>
    </row>
    <row r="688" spans="1:2">
      <c r="A688" s="5">
        <v>1636</v>
      </c>
      <c r="B688" t="s">
        <v>683</v>
      </c>
    </row>
    <row r="689" spans="1:2">
      <c r="A689" s="5">
        <v>1638</v>
      </c>
      <c r="B689" t="s">
        <v>684</v>
      </c>
    </row>
    <row r="690" spans="1:2">
      <c r="A690" s="5">
        <v>1639</v>
      </c>
      <c r="B690" t="s">
        <v>685</v>
      </c>
    </row>
    <row r="691" spans="1:2">
      <c r="A691" s="5">
        <v>1640</v>
      </c>
      <c r="B691" t="s">
        <v>686</v>
      </c>
    </row>
    <row r="692" spans="1:2">
      <c r="A692" s="5">
        <v>1643</v>
      </c>
      <c r="B692" t="s">
        <v>687</v>
      </c>
    </row>
    <row r="693" spans="1:2">
      <c r="A693" s="5">
        <v>1653</v>
      </c>
      <c r="B693" t="s">
        <v>688</v>
      </c>
    </row>
    <row r="694" spans="1:2">
      <c r="A694" s="8">
        <v>1657</v>
      </c>
      <c r="B694" t="s">
        <v>689</v>
      </c>
    </row>
    <row r="695" spans="1:2">
      <c r="A695" s="8">
        <v>1658</v>
      </c>
      <c r="B695" t="s">
        <v>690</v>
      </c>
    </row>
    <row r="696" spans="1:2">
      <c r="A696" s="8">
        <v>1660</v>
      </c>
      <c r="B696" t="s">
        <v>691</v>
      </c>
    </row>
    <row r="697" spans="1:2">
      <c r="A697" s="6">
        <v>1661</v>
      </c>
      <c r="B697" t="s">
        <v>692</v>
      </c>
    </row>
    <row r="698" spans="1:2">
      <c r="A698" s="5">
        <v>1662</v>
      </c>
      <c r="B698" t="s">
        <v>693</v>
      </c>
    </row>
    <row r="699" spans="1:2">
      <c r="A699" s="5">
        <v>1671</v>
      </c>
      <c r="B699" t="s">
        <v>694</v>
      </c>
    </row>
    <row r="700" spans="1:2">
      <c r="A700" s="5">
        <v>1675</v>
      </c>
      <c r="B700" t="s">
        <v>695</v>
      </c>
    </row>
    <row r="701" spans="1:2">
      <c r="A701" s="5">
        <v>1677</v>
      </c>
      <c r="B701" t="s">
        <v>696</v>
      </c>
    </row>
    <row r="702" spans="1:2">
      <c r="A702" s="5">
        <v>1681</v>
      </c>
      <c r="B702" t="s">
        <v>697</v>
      </c>
    </row>
    <row r="703" spans="1:2">
      <c r="A703" s="5">
        <v>1683</v>
      </c>
      <c r="B703" t="s">
        <v>698</v>
      </c>
    </row>
    <row r="704" spans="1:2">
      <c r="A704" s="5">
        <v>1686</v>
      </c>
      <c r="B704" t="s">
        <v>699</v>
      </c>
    </row>
    <row r="705" spans="1:2">
      <c r="A705" s="5">
        <v>1692</v>
      </c>
      <c r="B705" t="s">
        <v>700</v>
      </c>
    </row>
    <row r="706" spans="1:2">
      <c r="A706" s="6">
        <v>1694</v>
      </c>
      <c r="B706" t="s">
        <v>701</v>
      </c>
    </row>
    <row r="707" spans="1:2">
      <c r="A707" s="5">
        <v>1702</v>
      </c>
      <c r="B707" t="s">
        <v>702</v>
      </c>
    </row>
    <row r="708" spans="1:2">
      <c r="A708" s="5">
        <v>1706</v>
      </c>
      <c r="B708" t="s">
        <v>703</v>
      </c>
    </row>
    <row r="709" spans="1:2">
      <c r="A709" s="5">
        <v>1714</v>
      </c>
      <c r="B709" t="s">
        <v>704</v>
      </c>
    </row>
    <row r="710" spans="1:2">
      <c r="A710" s="5">
        <v>1715</v>
      </c>
      <c r="B710" t="s">
        <v>705</v>
      </c>
    </row>
    <row r="711" spans="1:2">
      <c r="A711" s="5">
        <v>1716</v>
      </c>
      <c r="B711" t="s">
        <v>706</v>
      </c>
    </row>
    <row r="712" spans="1:2">
      <c r="A712" s="5">
        <v>1725</v>
      </c>
      <c r="B712" t="s">
        <v>707</v>
      </c>
    </row>
    <row r="713" spans="1:2">
      <c r="A713" s="5">
        <v>1733</v>
      </c>
      <c r="B713" t="s">
        <v>708</v>
      </c>
    </row>
    <row r="714" spans="1:2">
      <c r="A714" s="5">
        <v>1737</v>
      </c>
      <c r="B714" t="s">
        <v>709</v>
      </c>
    </row>
    <row r="715" spans="1:2">
      <c r="A715" s="5">
        <v>1760</v>
      </c>
      <c r="B715" t="s">
        <v>710</v>
      </c>
    </row>
    <row r="716" spans="1:2">
      <c r="A716" s="5">
        <v>1773</v>
      </c>
      <c r="B716" t="s">
        <v>711</v>
      </c>
    </row>
    <row r="717" spans="1:2">
      <c r="A717" s="5">
        <v>1775</v>
      </c>
      <c r="B717" t="s">
        <v>712</v>
      </c>
    </row>
    <row r="718" spans="1:2">
      <c r="A718" s="5">
        <v>1786</v>
      </c>
      <c r="B718" t="s">
        <v>713</v>
      </c>
    </row>
    <row r="719" spans="1:2">
      <c r="A719" s="5">
        <v>1789</v>
      </c>
      <c r="B719" t="s">
        <v>714</v>
      </c>
    </row>
    <row r="720" spans="1:2">
      <c r="A720" s="5">
        <v>1791</v>
      </c>
      <c r="B720" t="s">
        <v>715</v>
      </c>
    </row>
    <row r="721" spans="1:2">
      <c r="A721" s="5">
        <v>1798</v>
      </c>
      <c r="B721" t="s">
        <v>716</v>
      </c>
    </row>
    <row r="722" spans="1:2">
      <c r="A722" s="5">
        <v>1800</v>
      </c>
      <c r="B722" t="s">
        <v>717</v>
      </c>
    </row>
    <row r="723" spans="1:2">
      <c r="A723" s="5">
        <v>1803</v>
      </c>
      <c r="B723" t="s">
        <v>718</v>
      </c>
    </row>
    <row r="724" spans="1:2">
      <c r="A724" s="5">
        <v>1805</v>
      </c>
      <c r="B724" t="s">
        <v>719</v>
      </c>
    </row>
    <row r="725" spans="1:2">
      <c r="A725" s="5">
        <v>1809</v>
      </c>
      <c r="B725" t="s">
        <v>720</v>
      </c>
    </row>
    <row r="726" spans="1:2">
      <c r="A726" s="5">
        <v>1812</v>
      </c>
      <c r="B726" t="s">
        <v>721</v>
      </c>
    </row>
    <row r="727" spans="1:2">
      <c r="A727" s="5">
        <v>1813</v>
      </c>
      <c r="B727" t="s">
        <v>722</v>
      </c>
    </row>
    <row r="728" spans="1:2">
      <c r="A728" s="6">
        <v>1819</v>
      </c>
      <c r="B728" t="s">
        <v>723</v>
      </c>
    </row>
    <row r="729" spans="1:2">
      <c r="A729" s="5">
        <v>1822</v>
      </c>
      <c r="B729" t="s">
        <v>724</v>
      </c>
    </row>
    <row r="730" spans="1:2">
      <c r="A730" s="5">
        <v>1823</v>
      </c>
      <c r="B730" t="s">
        <v>725</v>
      </c>
    </row>
    <row r="731" spans="1:2">
      <c r="A731" s="5">
        <v>1825</v>
      </c>
      <c r="B731" t="s">
        <v>726</v>
      </c>
    </row>
    <row r="732" spans="1:2">
      <c r="A732" s="5">
        <v>1826</v>
      </c>
      <c r="B732" t="s">
        <v>727</v>
      </c>
    </row>
    <row r="733" spans="1:2">
      <c r="A733" s="5">
        <v>1829</v>
      </c>
      <c r="B733" t="s">
        <v>728</v>
      </c>
    </row>
    <row r="734" spans="1:2">
      <c r="A734" s="5">
        <v>1833</v>
      </c>
      <c r="B734" t="s">
        <v>729</v>
      </c>
    </row>
    <row r="735" spans="1:2">
      <c r="A735" s="6">
        <v>1837</v>
      </c>
      <c r="B735" t="s">
        <v>730</v>
      </c>
    </row>
    <row r="736" spans="1:2">
      <c r="A736" s="5">
        <v>1838</v>
      </c>
      <c r="B736" t="s">
        <v>731</v>
      </c>
    </row>
    <row r="737" spans="1:2">
      <c r="A737" s="5">
        <v>1845</v>
      </c>
      <c r="B737" t="s">
        <v>732</v>
      </c>
    </row>
    <row r="738" spans="1:2">
      <c r="A738" s="5">
        <v>1851</v>
      </c>
      <c r="B738" t="s">
        <v>733</v>
      </c>
    </row>
    <row r="739" spans="1:2">
      <c r="A739" s="5">
        <v>1854</v>
      </c>
      <c r="B739" t="s">
        <v>734</v>
      </c>
    </row>
    <row r="740" spans="1:2">
      <c r="A740" s="7">
        <v>1857</v>
      </c>
      <c r="B740" t="s">
        <v>735</v>
      </c>
    </row>
    <row r="741" spans="1:2">
      <c r="A741" s="5">
        <v>1858</v>
      </c>
      <c r="B741" t="s">
        <v>736</v>
      </c>
    </row>
    <row r="742" spans="1:2">
      <c r="A742" s="5">
        <v>1860</v>
      </c>
      <c r="B742" t="s">
        <v>737</v>
      </c>
    </row>
    <row r="743" spans="1:2">
      <c r="A743" s="5">
        <v>1862</v>
      </c>
      <c r="B743" t="s">
        <v>738</v>
      </c>
    </row>
    <row r="744" spans="1:2">
      <c r="A744" s="5">
        <v>1863</v>
      </c>
      <c r="B744" t="s">
        <v>739</v>
      </c>
    </row>
    <row r="745" spans="1:2">
      <c r="A745" s="5">
        <v>1866</v>
      </c>
      <c r="B745" t="s">
        <v>740</v>
      </c>
    </row>
    <row r="746" spans="1:2">
      <c r="A746" s="5">
        <v>1869</v>
      </c>
      <c r="B746" t="s">
        <v>741</v>
      </c>
    </row>
    <row r="747" spans="1:2">
      <c r="A747" s="5">
        <v>1890</v>
      </c>
      <c r="B747" t="s">
        <v>742</v>
      </c>
    </row>
    <row r="748" spans="1:2">
      <c r="A748" s="6">
        <v>1895</v>
      </c>
      <c r="B748" t="s">
        <v>743</v>
      </c>
    </row>
    <row r="749" spans="1:2">
      <c r="A749" s="6">
        <v>1896</v>
      </c>
      <c r="B749" s="3" t="s">
        <v>744</v>
      </c>
    </row>
    <row r="750" spans="1:2">
      <c r="A750" s="5">
        <v>1902</v>
      </c>
      <c r="B750" t="s">
        <v>745</v>
      </c>
    </row>
    <row r="751" spans="1:2">
      <c r="A751" s="5">
        <v>1913</v>
      </c>
      <c r="B751" t="s">
        <v>746</v>
      </c>
    </row>
    <row r="752" spans="1:2">
      <c r="A752" s="8">
        <v>1918</v>
      </c>
      <c r="B752" t="s">
        <v>747</v>
      </c>
    </row>
    <row r="753" spans="1:2">
      <c r="A753" s="8">
        <v>1920</v>
      </c>
      <c r="B753" t="s">
        <v>748</v>
      </c>
    </row>
    <row r="754" spans="1:2">
      <c r="A754" s="9">
        <v>1922</v>
      </c>
      <c r="B754" t="s">
        <v>749</v>
      </c>
    </row>
    <row r="755" spans="1:2">
      <c r="A755" s="8">
        <v>1923</v>
      </c>
      <c r="B755" t="s">
        <v>750</v>
      </c>
    </row>
    <row r="756" spans="1:2">
      <c r="A756" s="8">
        <v>1925</v>
      </c>
      <c r="B756" t="s">
        <v>751</v>
      </c>
    </row>
    <row r="757" spans="1:2">
      <c r="A757" s="8">
        <v>1926</v>
      </c>
      <c r="B757" t="s">
        <v>752</v>
      </c>
    </row>
    <row r="758" spans="1:2">
      <c r="A758" s="5">
        <v>1928</v>
      </c>
      <c r="B758" t="s">
        <v>753</v>
      </c>
    </row>
    <row r="759" spans="1:2">
      <c r="A759" s="5">
        <v>1929</v>
      </c>
      <c r="B759" t="s">
        <v>754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Y63"/>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RowHeight="14.4"/>
  <cols>
    <col min="3" max="4" width="9" bestFit="1" customWidth="1"/>
    <col min="7" max="7" width="9" bestFit="1" customWidth="1"/>
    <col min="8" max="8" width="10" bestFit="1" customWidth="1"/>
    <col min="14" max="14" width="12.33203125" bestFit="1" customWidth="1"/>
    <col min="17" max="17" width="11.33203125" bestFit="1" customWidth="1"/>
    <col min="252" max="253" width="9" bestFit="1" customWidth="1"/>
    <col min="255" max="256" width="9" bestFit="1" customWidth="1"/>
    <col min="258" max="258" width="9" bestFit="1" customWidth="1"/>
    <col min="259" max="259" width="10" bestFit="1" customWidth="1"/>
    <col min="265" max="265" width="12.33203125" bestFit="1" customWidth="1"/>
    <col min="268" max="268" width="11.33203125" bestFit="1" customWidth="1"/>
    <col min="508" max="509" width="9" bestFit="1" customWidth="1"/>
    <col min="511" max="512" width="9" bestFit="1" customWidth="1"/>
    <col min="514" max="514" width="9" bestFit="1" customWidth="1"/>
    <col min="515" max="515" width="10" bestFit="1" customWidth="1"/>
    <col min="521" max="521" width="12.33203125" bestFit="1" customWidth="1"/>
    <col min="524" max="524" width="11.33203125" bestFit="1" customWidth="1"/>
    <col min="764" max="765" width="9" bestFit="1" customWidth="1"/>
    <col min="767" max="768" width="9" bestFit="1" customWidth="1"/>
    <col min="770" max="770" width="9" bestFit="1" customWidth="1"/>
    <col min="771" max="771" width="10" bestFit="1" customWidth="1"/>
    <col min="777" max="777" width="12.33203125" bestFit="1" customWidth="1"/>
    <col min="780" max="780" width="11.33203125" bestFit="1" customWidth="1"/>
    <col min="1020" max="1021" width="9" bestFit="1" customWidth="1"/>
    <col min="1023" max="1024" width="9" bestFit="1" customWidth="1"/>
    <col min="1026" max="1026" width="9" bestFit="1" customWidth="1"/>
    <col min="1027" max="1027" width="10" bestFit="1" customWidth="1"/>
    <col min="1033" max="1033" width="12.33203125" bestFit="1" customWidth="1"/>
    <col min="1036" max="1036" width="11.33203125" bestFit="1" customWidth="1"/>
    <col min="1276" max="1277" width="9" bestFit="1" customWidth="1"/>
    <col min="1279" max="1280" width="9" bestFit="1" customWidth="1"/>
    <col min="1282" max="1282" width="9" bestFit="1" customWidth="1"/>
    <col min="1283" max="1283" width="10" bestFit="1" customWidth="1"/>
    <col min="1289" max="1289" width="12.33203125" bestFit="1" customWidth="1"/>
    <col min="1292" max="1292" width="11.33203125" bestFit="1" customWidth="1"/>
    <col min="1532" max="1533" width="9" bestFit="1" customWidth="1"/>
    <col min="1535" max="1536" width="9" bestFit="1" customWidth="1"/>
    <col min="1538" max="1538" width="9" bestFit="1" customWidth="1"/>
    <col min="1539" max="1539" width="10" bestFit="1" customWidth="1"/>
    <col min="1545" max="1545" width="12.33203125" bestFit="1" customWidth="1"/>
    <col min="1548" max="1548" width="11.33203125" bestFit="1" customWidth="1"/>
    <col min="1788" max="1789" width="9" bestFit="1" customWidth="1"/>
    <col min="1791" max="1792" width="9" bestFit="1" customWidth="1"/>
    <col min="1794" max="1794" width="9" bestFit="1" customWidth="1"/>
    <col min="1795" max="1795" width="10" bestFit="1" customWidth="1"/>
    <col min="1801" max="1801" width="12.33203125" bestFit="1" customWidth="1"/>
    <col min="1804" max="1804" width="11.33203125" bestFit="1" customWidth="1"/>
    <col min="2044" max="2045" width="9" bestFit="1" customWidth="1"/>
    <col min="2047" max="2048" width="9" bestFit="1" customWidth="1"/>
    <col min="2050" max="2050" width="9" bestFit="1" customWidth="1"/>
    <col min="2051" max="2051" width="10" bestFit="1" customWidth="1"/>
    <col min="2057" max="2057" width="12.33203125" bestFit="1" customWidth="1"/>
    <col min="2060" max="2060" width="11.33203125" bestFit="1" customWidth="1"/>
    <col min="2300" max="2301" width="9" bestFit="1" customWidth="1"/>
    <col min="2303" max="2304" width="9" bestFit="1" customWidth="1"/>
    <col min="2306" max="2306" width="9" bestFit="1" customWidth="1"/>
    <col min="2307" max="2307" width="10" bestFit="1" customWidth="1"/>
    <col min="2313" max="2313" width="12.33203125" bestFit="1" customWidth="1"/>
    <col min="2316" max="2316" width="11.33203125" bestFit="1" customWidth="1"/>
    <col min="2556" max="2557" width="9" bestFit="1" customWidth="1"/>
    <col min="2559" max="2560" width="9" bestFit="1" customWidth="1"/>
    <col min="2562" max="2562" width="9" bestFit="1" customWidth="1"/>
    <col min="2563" max="2563" width="10" bestFit="1" customWidth="1"/>
    <col min="2569" max="2569" width="12.33203125" bestFit="1" customWidth="1"/>
    <col min="2572" max="2572" width="11.33203125" bestFit="1" customWidth="1"/>
    <col min="2812" max="2813" width="9" bestFit="1" customWidth="1"/>
    <col min="2815" max="2816" width="9" bestFit="1" customWidth="1"/>
    <col min="2818" max="2818" width="9" bestFit="1" customWidth="1"/>
    <col min="2819" max="2819" width="10" bestFit="1" customWidth="1"/>
    <col min="2825" max="2825" width="12.33203125" bestFit="1" customWidth="1"/>
    <col min="2828" max="2828" width="11.33203125" bestFit="1" customWidth="1"/>
    <col min="3068" max="3069" width="9" bestFit="1" customWidth="1"/>
    <col min="3071" max="3072" width="9" bestFit="1" customWidth="1"/>
    <col min="3074" max="3074" width="9" bestFit="1" customWidth="1"/>
    <col min="3075" max="3075" width="10" bestFit="1" customWidth="1"/>
    <col min="3081" max="3081" width="12.33203125" bestFit="1" customWidth="1"/>
    <col min="3084" max="3084" width="11.33203125" bestFit="1" customWidth="1"/>
    <col min="3324" max="3325" width="9" bestFit="1" customWidth="1"/>
    <col min="3327" max="3328" width="9" bestFit="1" customWidth="1"/>
    <col min="3330" max="3330" width="9" bestFit="1" customWidth="1"/>
    <col min="3331" max="3331" width="10" bestFit="1" customWidth="1"/>
    <col min="3337" max="3337" width="12.33203125" bestFit="1" customWidth="1"/>
    <col min="3340" max="3340" width="11.33203125" bestFit="1" customWidth="1"/>
    <col min="3580" max="3581" width="9" bestFit="1" customWidth="1"/>
    <col min="3583" max="3584" width="9" bestFit="1" customWidth="1"/>
    <col min="3586" max="3586" width="9" bestFit="1" customWidth="1"/>
    <col min="3587" max="3587" width="10" bestFit="1" customWidth="1"/>
    <col min="3593" max="3593" width="12.33203125" bestFit="1" customWidth="1"/>
    <col min="3596" max="3596" width="11.33203125" bestFit="1" customWidth="1"/>
    <col min="3836" max="3837" width="9" bestFit="1" customWidth="1"/>
    <col min="3839" max="3840" width="9" bestFit="1" customWidth="1"/>
    <col min="3842" max="3842" width="9" bestFit="1" customWidth="1"/>
    <col min="3843" max="3843" width="10" bestFit="1" customWidth="1"/>
    <col min="3849" max="3849" width="12.33203125" bestFit="1" customWidth="1"/>
    <col min="3852" max="3852" width="11.33203125" bestFit="1" customWidth="1"/>
    <col min="4092" max="4093" width="9" bestFit="1" customWidth="1"/>
    <col min="4095" max="4096" width="9" bestFit="1" customWidth="1"/>
    <col min="4098" max="4098" width="9" bestFit="1" customWidth="1"/>
    <col min="4099" max="4099" width="10" bestFit="1" customWidth="1"/>
    <col min="4105" max="4105" width="12.33203125" bestFit="1" customWidth="1"/>
    <col min="4108" max="4108" width="11.33203125" bestFit="1" customWidth="1"/>
    <col min="4348" max="4349" width="9" bestFit="1" customWidth="1"/>
    <col min="4351" max="4352" width="9" bestFit="1" customWidth="1"/>
    <col min="4354" max="4354" width="9" bestFit="1" customWidth="1"/>
    <col min="4355" max="4355" width="10" bestFit="1" customWidth="1"/>
    <col min="4361" max="4361" width="12.33203125" bestFit="1" customWidth="1"/>
    <col min="4364" max="4364" width="11.33203125" bestFit="1" customWidth="1"/>
    <col min="4604" max="4605" width="9" bestFit="1" customWidth="1"/>
    <col min="4607" max="4608" width="9" bestFit="1" customWidth="1"/>
    <col min="4610" max="4610" width="9" bestFit="1" customWidth="1"/>
    <col min="4611" max="4611" width="10" bestFit="1" customWidth="1"/>
    <col min="4617" max="4617" width="12.33203125" bestFit="1" customWidth="1"/>
    <col min="4620" max="4620" width="11.33203125" bestFit="1" customWidth="1"/>
    <col min="4860" max="4861" width="9" bestFit="1" customWidth="1"/>
    <col min="4863" max="4864" width="9" bestFit="1" customWidth="1"/>
    <col min="4866" max="4866" width="9" bestFit="1" customWidth="1"/>
    <col min="4867" max="4867" width="10" bestFit="1" customWidth="1"/>
    <col min="4873" max="4873" width="12.33203125" bestFit="1" customWidth="1"/>
    <col min="4876" max="4876" width="11.33203125" bestFit="1" customWidth="1"/>
    <col min="5116" max="5117" width="9" bestFit="1" customWidth="1"/>
    <col min="5119" max="5120" width="9" bestFit="1" customWidth="1"/>
    <col min="5122" max="5122" width="9" bestFit="1" customWidth="1"/>
    <col min="5123" max="5123" width="10" bestFit="1" customWidth="1"/>
    <col min="5129" max="5129" width="12.33203125" bestFit="1" customWidth="1"/>
    <col min="5132" max="5132" width="11.33203125" bestFit="1" customWidth="1"/>
    <col min="5372" max="5373" width="9" bestFit="1" customWidth="1"/>
    <col min="5375" max="5376" width="9" bestFit="1" customWidth="1"/>
    <col min="5378" max="5378" width="9" bestFit="1" customWidth="1"/>
    <col min="5379" max="5379" width="10" bestFit="1" customWidth="1"/>
    <col min="5385" max="5385" width="12.33203125" bestFit="1" customWidth="1"/>
    <col min="5388" max="5388" width="11.33203125" bestFit="1" customWidth="1"/>
    <col min="5628" max="5629" width="9" bestFit="1" customWidth="1"/>
    <col min="5631" max="5632" width="9" bestFit="1" customWidth="1"/>
    <col min="5634" max="5634" width="9" bestFit="1" customWidth="1"/>
    <col min="5635" max="5635" width="10" bestFit="1" customWidth="1"/>
    <col min="5641" max="5641" width="12.33203125" bestFit="1" customWidth="1"/>
    <col min="5644" max="5644" width="11.33203125" bestFit="1" customWidth="1"/>
    <col min="5884" max="5885" width="9" bestFit="1" customWidth="1"/>
    <col min="5887" max="5888" width="9" bestFit="1" customWidth="1"/>
    <col min="5890" max="5890" width="9" bestFit="1" customWidth="1"/>
    <col min="5891" max="5891" width="10" bestFit="1" customWidth="1"/>
    <col min="5897" max="5897" width="12.33203125" bestFit="1" customWidth="1"/>
    <col min="5900" max="5900" width="11.33203125" bestFit="1" customWidth="1"/>
    <col min="6140" max="6141" width="9" bestFit="1" customWidth="1"/>
    <col min="6143" max="6144" width="9" bestFit="1" customWidth="1"/>
    <col min="6146" max="6146" width="9" bestFit="1" customWidth="1"/>
    <col min="6147" max="6147" width="10" bestFit="1" customWidth="1"/>
    <col min="6153" max="6153" width="12.33203125" bestFit="1" customWidth="1"/>
    <col min="6156" max="6156" width="11.33203125" bestFit="1" customWidth="1"/>
    <col min="6396" max="6397" width="9" bestFit="1" customWidth="1"/>
    <col min="6399" max="6400" width="9" bestFit="1" customWidth="1"/>
    <col min="6402" max="6402" width="9" bestFit="1" customWidth="1"/>
    <col min="6403" max="6403" width="10" bestFit="1" customWidth="1"/>
    <col min="6409" max="6409" width="12.33203125" bestFit="1" customWidth="1"/>
    <col min="6412" max="6412" width="11.33203125" bestFit="1" customWidth="1"/>
    <col min="6652" max="6653" width="9" bestFit="1" customWidth="1"/>
    <col min="6655" max="6656" width="9" bestFit="1" customWidth="1"/>
    <col min="6658" max="6658" width="9" bestFit="1" customWidth="1"/>
    <col min="6659" max="6659" width="10" bestFit="1" customWidth="1"/>
    <col min="6665" max="6665" width="12.33203125" bestFit="1" customWidth="1"/>
    <col min="6668" max="6668" width="11.33203125" bestFit="1" customWidth="1"/>
    <col min="6908" max="6909" width="9" bestFit="1" customWidth="1"/>
    <col min="6911" max="6912" width="9" bestFit="1" customWidth="1"/>
    <col min="6914" max="6914" width="9" bestFit="1" customWidth="1"/>
    <col min="6915" max="6915" width="10" bestFit="1" customWidth="1"/>
    <col min="6921" max="6921" width="12.33203125" bestFit="1" customWidth="1"/>
    <col min="6924" max="6924" width="11.33203125" bestFit="1" customWidth="1"/>
    <col min="7164" max="7165" width="9" bestFit="1" customWidth="1"/>
    <col min="7167" max="7168" width="9" bestFit="1" customWidth="1"/>
    <col min="7170" max="7170" width="9" bestFit="1" customWidth="1"/>
    <col min="7171" max="7171" width="10" bestFit="1" customWidth="1"/>
    <col min="7177" max="7177" width="12.33203125" bestFit="1" customWidth="1"/>
    <col min="7180" max="7180" width="11.33203125" bestFit="1" customWidth="1"/>
    <col min="7420" max="7421" width="9" bestFit="1" customWidth="1"/>
    <col min="7423" max="7424" width="9" bestFit="1" customWidth="1"/>
    <col min="7426" max="7426" width="9" bestFit="1" customWidth="1"/>
    <col min="7427" max="7427" width="10" bestFit="1" customWidth="1"/>
    <col min="7433" max="7433" width="12.33203125" bestFit="1" customWidth="1"/>
    <col min="7436" max="7436" width="11.33203125" bestFit="1" customWidth="1"/>
    <col min="7676" max="7677" width="9" bestFit="1" customWidth="1"/>
    <col min="7679" max="7680" width="9" bestFit="1" customWidth="1"/>
    <col min="7682" max="7682" width="9" bestFit="1" customWidth="1"/>
    <col min="7683" max="7683" width="10" bestFit="1" customWidth="1"/>
    <col min="7689" max="7689" width="12.33203125" bestFit="1" customWidth="1"/>
    <col min="7692" max="7692" width="11.33203125" bestFit="1" customWidth="1"/>
    <col min="7932" max="7933" width="9" bestFit="1" customWidth="1"/>
    <col min="7935" max="7936" width="9" bestFit="1" customWidth="1"/>
    <col min="7938" max="7938" width="9" bestFit="1" customWidth="1"/>
    <col min="7939" max="7939" width="10" bestFit="1" customWidth="1"/>
    <col min="7945" max="7945" width="12.33203125" bestFit="1" customWidth="1"/>
    <col min="7948" max="7948" width="11.33203125" bestFit="1" customWidth="1"/>
    <col min="8188" max="8189" width="9" bestFit="1" customWidth="1"/>
    <col min="8191" max="8192" width="9" bestFit="1" customWidth="1"/>
    <col min="8194" max="8194" width="9" bestFit="1" customWidth="1"/>
    <col min="8195" max="8195" width="10" bestFit="1" customWidth="1"/>
    <col min="8201" max="8201" width="12.33203125" bestFit="1" customWidth="1"/>
    <col min="8204" max="8204" width="11.33203125" bestFit="1" customWidth="1"/>
    <col min="8444" max="8445" width="9" bestFit="1" customWidth="1"/>
    <col min="8447" max="8448" width="9" bestFit="1" customWidth="1"/>
    <col min="8450" max="8450" width="9" bestFit="1" customWidth="1"/>
    <col min="8451" max="8451" width="10" bestFit="1" customWidth="1"/>
    <col min="8457" max="8457" width="12.33203125" bestFit="1" customWidth="1"/>
    <col min="8460" max="8460" width="11.33203125" bestFit="1" customWidth="1"/>
    <col min="8700" max="8701" width="9" bestFit="1" customWidth="1"/>
    <col min="8703" max="8704" width="9" bestFit="1" customWidth="1"/>
    <col min="8706" max="8706" width="9" bestFit="1" customWidth="1"/>
    <col min="8707" max="8707" width="10" bestFit="1" customWidth="1"/>
    <col min="8713" max="8713" width="12.33203125" bestFit="1" customWidth="1"/>
    <col min="8716" max="8716" width="11.33203125" bestFit="1" customWidth="1"/>
    <col min="8956" max="8957" width="9" bestFit="1" customWidth="1"/>
    <col min="8959" max="8960" width="9" bestFit="1" customWidth="1"/>
    <col min="8962" max="8962" width="9" bestFit="1" customWidth="1"/>
    <col min="8963" max="8963" width="10" bestFit="1" customWidth="1"/>
    <col min="8969" max="8969" width="12.33203125" bestFit="1" customWidth="1"/>
    <col min="8972" max="8972" width="11.33203125" bestFit="1" customWidth="1"/>
    <col min="9212" max="9213" width="9" bestFit="1" customWidth="1"/>
    <col min="9215" max="9216" width="9" bestFit="1" customWidth="1"/>
    <col min="9218" max="9218" width="9" bestFit="1" customWidth="1"/>
    <col min="9219" max="9219" width="10" bestFit="1" customWidth="1"/>
    <col min="9225" max="9225" width="12.33203125" bestFit="1" customWidth="1"/>
    <col min="9228" max="9228" width="11.33203125" bestFit="1" customWidth="1"/>
    <col min="9468" max="9469" width="9" bestFit="1" customWidth="1"/>
    <col min="9471" max="9472" width="9" bestFit="1" customWidth="1"/>
    <col min="9474" max="9474" width="9" bestFit="1" customWidth="1"/>
    <col min="9475" max="9475" width="10" bestFit="1" customWidth="1"/>
    <col min="9481" max="9481" width="12.33203125" bestFit="1" customWidth="1"/>
    <col min="9484" max="9484" width="11.33203125" bestFit="1" customWidth="1"/>
    <col min="9724" max="9725" width="9" bestFit="1" customWidth="1"/>
    <col min="9727" max="9728" width="9" bestFit="1" customWidth="1"/>
    <col min="9730" max="9730" width="9" bestFit="1" customWidth="1"/>
    <col min="9731" max="9731" width="10" bestFit="1" customWidth="1"/>
    <col min="9737" max="9737" width="12.33203125" bestFit="1" customWidth="1"/>
    <col min="9740" max="9740" width="11.33203125" bestFit="1" customWidth="1"/>
    <col min="9980" max="9981" width="9" bestFit="1" customWidth="1"/>
    <col min="9983" max="9984" width="9" bestFit="1" customWidth="1"/>
    <col min="9986" max="9986" width="9" bestFit="1" customWidth="1"/>
    <col min="9987" max="9987" width="10" bestFit="1" customWidth="1"/>
    <col min="9993" max="9993" width="12.33203125" bestFit="1" customWidth="1"/>
    <col min="9996" max="9996" width="11.33203125" bestFit="1" customWidth="1"/>
    <col min="10236" max="10237" width="9" bestFit="1" customWidth="1"/>
    <col min="10239" max="10240" width="9" bestFit="1" customWidth="1"/>
    <col min="10242" max="10242" width="9" bestFit="1" customWidth="1"/>
    <col min="10243" max="10243" width="10" bestFit="1" customWidth="1"/>
    <col min="10249" max="10249" width="12.33203125" bestFit="1" customWidth="1"/>
    <col min="10252" max="10252" width="11.33203125" bestFit="1" customWidth="1"/>
    <col min="10492" max="10493" width="9" bestFit="1" customWidth="1"/>
    <col min="10495" max="10496" width="9" bestFit="1" customWidth="1"/>
    <col min="10498" max="10498" width="9" bestFit="1" customWidth="1"/>
    <col min="10499" max="10499" width="10" bestFit="1" customWidth="1"/>
    <col min="10505" max="10505" width="12.33203125" bestFit="1" customWidth="1"/>
    <col min="10508" max="10508" width="11.33203125" bestFit="1" customWidth="1"/>
    <col min="10748" max="10749" width="9" bestFit="1" customWidth="1"/>
    <col min="10751" max="10752" width="9" bestFit="1" customWidth="1"/>
    <col min="10754" max="10754" width="9" bestFit="1" customWidth="1"/>
    <col min="10755" max="10755" width="10" bestFit="1" customWidth="1"/>
    <col min="10761" max="10761" width="12.33203125" bestFit="1" customWidth="1"/>
    <col min="10764" max="10764" width="11.33203125" bestFit="1" customWidth="1"/>
    <col min="11004" max="11005" width="9" bestFit="1" customWidth="1"/>
    <col min="11007" max="11008" width="9" bestFit="1" customWidth="1"/>
    <col min="11010" max="11010" width="9" bestFit="1" customWidth="1"/>
    <col min="11011" max="11011" width="10" bestFit="1" customWidth="1"/>
    <col min="11017" max="11017" width="12.33203125" bestFit="1" customWidth="1"/>
    <col min="11020" max="11020" width="11.33203125" bestFit="1" customWidth="1"/>
    <col min="11260" max="11261" width="9" bestFit="1" customWidth="1"/>
    <col min="11263" max="11264" width="9" bestFit="1" customWidth="1"/>
    <col min="11266" max="11266" width="9" bestFit="1" customWidth="1"/>
    <col min="11267" max="11267" width="10" bestFit="1" customWidth="1"/>
    <col min="11273" max="11273" width="12.33203125" bestFit="1" customWidth="1"/>
    <col min="11276" max="11276" width="11.33203125" bestFit="1" customWidth="1"/>
    <col min="11516" max="11517" width="9" bestFit="1" customWidth="1"/>
    <col min="11519" max="11520" width="9" bestFit="1" customWidth="1"/>
    <col min="11522" max="11522" width="9" bestFit="1" customWidth="1"/>
    <col min="11523" max="11523" width="10" bestFit="1" customWidth="1"/>
    <col min="11529" max="11529" width="12.33203125" bestFit="1" customWidth="1"/>
    <col min="11532" max="11532" width="11.33203125" bestFit="1" customWidth="1"/>
    <col min="11772" max="11773" width="9" bestFit="1" customWidth="1"/>
    <col min="11775" max="11776" width="9" bestFit="1" customWidth="1"/>
    <col min="11778" max="11778" width="9" bestFit="1" customWidth="1"/>
    <col min="11779" max="11779" width="10" bestFit="1" customWidth="1"/>
    <col min="11785" max="11785" width="12.33203125" bestFit="1" customWidth="1"/>
    <col min="11788" max="11788" width="11.33203125" bestFit="1" customWidth="1"/>
    <col min="12028" max="12029" width="9" bestFit="1" customWidth="1"/>
    <col min="12031" max="12032" width="9" bestFit="1" customWidth="1"/>
    <col min="12034" max="12034" width="9" bestFit="1" customWidth="1"/>
    <col min="12035" max="12035" width="10" bestFit="1" customWidth="1"/>
    <col min="12041" max="12041" width="12.33203125" bestFit="1" customWidth="1"/>
    <col min="12044" max="12044" width="11.33203125" bestFit="1" customWidth="1"/>
    <col min="12284" max="12285" width="9" bestFit="1" customWidth="1"/>
    <col min="12287" max="12288" width="9" bestFit="1" customWidth="1"/>
    <col min="12290" max="12290" width="9" bestFit="1" customWidth="1"/>
    <col min="12291" max="12291" width="10" bestFit="1" customWidth="1"/>
    <col min="12297" max="12297" width="12.33203125" bestFit="1" customWidth="1"/>
    <col min="12300" max="12300" width="11.33203125" bestFit="1" customWidth="1"/>
    <col min="12540" max="12541" width="9" bestFit="1" customWidth="1"/>
    <col min="12543" max="12544" width="9" bestFit="1" customWidth="1"/>
    <col min="12546" max="12546" width="9" bestFit="1" customWidth="1"/>
    <col min="12547" max="12547" width="10" bestFit="1" customWidth="1"/>
    <col min="12553" max="12553" width="12.33203125" bestFit="1" customWidth="1"/>
    <col min="12556" max="12556" width="11.33203125" bestFit="1" customWidth="1"/>
    <col min="12796" max="12797" width="9" bestFit="1" customWidth="1"/>
    <col min="12799" max="12800" width="9" bestFit="1" customWidth="1"/>
    <col min="12802" max="12802" width="9" bestFit="1" customWidth="1"/>
    <col min="12803" max="12803" width="10" bestFit="1" customWidth="1"/>
    <col min="12809" max="12809" width="12.33203125" bestFit="1" customWidth="1"/>
    <col min="12812" max="12812" width="11.33203125" bestFit="1" customWidth="1"/>
    <col min="13052" max="13053" width="9" bestFit="1" customWidth="1"/>
    <col min="13055" max="13056" width="9" bestFit="1" customWidth="1"/>
    <col min="13058" max="13058" width="9" bestFit="1" customWidth="1"/>
    <col min="13059" max="13059" width="10" bestFit="1" customWidth="1"/>
    <col min="13065" max="13065" width="12.33203125" bestFit="1" customWidth="1"/>
    <col min="13068" max="13068" width="11.33203125" bestFit="1" customWidth="1"/>
    <col min="13308" max="13309" width="9" bestFit="1" customWidth="1"/>
    <col min="13311" max="13312" width="9" bestFit="1" customWidth="1"/>
    <col min="13314" max="13314" width="9" bestFit="1" customWidth="1"/>
    <col min="13315" max="13315" width="10" bestFit="1" customWidth="1"/>
    <col min="13321" max="13321" width="12.33203125" bestFit="1" customWidth="1"/>
    <col min="13324" max="13324" width="11.33203125" bestFit="1" customWidth="1"/>
    <col min="13564" max="13565" width="9" bestFit="1" customWidth="1"/>
    <col min="13567" max="13568" width="9" bestFit="1" customWidth="1"/>
    <col min="13570" max="13570" width="9" bestFit="1" customWidth="1"/>
    <col min="13571" max="13571" width="10" bestFit="1" customWidth="1"/>
    <col min="13577" max="13577" width="12.33203125" bestFit="1" customWidth="1"/>
    <col min="13580" max="13580" width="11.33203125" bestFit="1" customWidth="1"/>
    <col min="13820" max="13821" width="9" bestFit="1" customWidth="1"/>
    <col min="13823" max="13824" width="9" bestFit="1" customWidth="1"/>
    <col min="13826" max="13826" width="9" bestFit="1" customWidth="1"/>
    <col min="13827" max="13827" width="10" bestFit="1" customWidth="1"/>
    <col min="13833" max="13833" width="12.33203125" bestFit="1" customWidth="1"/>
    <col min="13836" max="13836" width="11.33203125" bestFit="1" customWidth="1"/>
    <col min="14076" max="14077" width="9" bestFit="1" customWidth="1"/>
    <col min="14079" max="14080" width="9" bestFit="1" customWidth="1"/>
    <col min="14082" max="14082" width="9" bestFit="1" customWidth="1"/>
    <col min="14083" max="14083" width="10" bestFit="1" customWidth="1"/>
    <col min="14089" max="14089" width="12.33203125" bestFit="1" customWidth="1"/>
    <col min="14092" max="14092" width="11.33203125" bestFit="1" customWidth="1"/>
    <col min="14332" max="14333" width="9" bestFit="1" customWidth="1"/>
    <col min="14335" max="14336" width="9" bestFit="1" customWidth="1"/>
    <col min="14338" max="14338" width="9" bestFit="1" customWidth="1"/>
    <col min="14339" max="14339" width="10" bestFit="1" customWidth="1"/>
    <col min="14345" max="14345" width="12.33203125" bestFit="1" customWidth="1"/>
    <col min="14348" max="14348" width="11.33203125" bestFit="1" customWidth="1"/>
    <col min="14588" max="14589" width="9" bestFit="1" customWidth="1"/>
    <col min="14591" max="14592" width="9" bestFit="1" customWidth="1"/>
    <col min="14594" max="14594" width="9" bestFit="1" customWidth="1"/>
    <col min="14595" max="14595" width="10" bestFit="1" customWidth="1"/>
    <col min="14601" max="14601" width="12.33203125" bestFit="1" customWidth="1"/>
    <col min="14604" max="14604" width="11.33203125" bestFit="1" customWidth="1"/>
    <col min="14844" max="14845" width="9" bestFit="1" customWidth="1"/>
    <col min="14847" max="14848" width="9" bestFit="1" customWidth="1"/>
    <col min="14850" max="14850" width="9" bestFit="1" customWidth="1"/>
    <col min="14851" max="14851" width="10" bestFit="1" customWidth="1"/>
    <col min="14857" max="14857" width="12.33203125" bestFit="1" customWidth="1"/>
    <col min="14860" max="14860" width="11.33203125" bestFit="1" customWidth="1"/>
    <col min="15100" max="15101" width="9" bestFit="1" customWidth="1"/>
    <col min="15103" max="15104" width="9" bestFit="1" customWidth="1"/>
    <col min="15106" max="15106" width="9" bestFit="1" customWidth="1"/>
    <col min="15107" max="15107" width="10" bestFit="1" customWidth="1"/>
    <col min="15113" max="15113" width="12.33203125" bestFit="1" customWidth="1"/>
    <col min="15116" max="15116" width="11.33203125" bestFit="1" customWidth="1"/>
    <col min="15356" max="15357" width="9" bestFit="1" customWidth="1"/>
    <col min="15359" max="15360" width="9" bestFit="1" customWidth="1"/>
    <col min="15362" max="15362" width="9" bestFit="1" customWidth="1"/>
    <col min="15363" max="15363" width="10" bestFit="1" customWidth="1"/>
    <col min="15369" max="15369" width="12.33203125" bestFit="1" customWidth="1"/>
    <col min="15372" max="15372" width="11.33203125" bestFit="1" customWidth="1"/>
    <col min="15612" max="15613" width="9" bestFit="1" customWidth="1"/>
    <col min="15615" max="15616" width="9" bestFit="1" customWidth="1"/>
    <col min="15618" max="15618" width="9" bestFit="1" customWidth="1"/>
    <col min="15619" max="15619" width="10" bestFit="1" customWidth="1"/>
    <col min="15625" max="15625" width="12.33203125" bestFit="1" customWidth="1"/>
    <col min="15628" max="15628" width="11.33203125" bestFit="1" customWidth="1"/>
    <col min="15868" max="15869" width="9" bestFit="1" customWidth="1"/>
    <col min="15871" max="15872" width="9" bestFit="1" customWidth="1"/>
    <col min="15874" max="15874" width="9" bestFit="1" customWidth="1"/>
    <col min="15875" max="15875" width="10" bestFit="1" customWidth="1"/>
    <col min="15881" max="15881" width="12.33203125" bestFit="1" customWidth="1"/>
    <col min="15884" max="15884" width="11.33203125" bestFit="1" customWidth="1"/>
    <col min="16124" max="16125" width="9" bestFit="1" customWidth="1"/>
    <col min="16127" max="16128" width="9" bestFit="1" customWidth="1"/>
    <col min="16130" max="16130" width="9" bestFit="1" customWidth="1"/>
    <col min="16131" max="16131" width="10" bestFit="1" customWidth="1"/>
    <col min="16137" max="16137" width="12.33203125" bestFit="1" customWidth="1"/>
    <col min="16140" max="16140" width="11.33203125" bestFit="1" customWidth="1"/>
  </cols>
  <sheetData>
    <row r="1" spans="1:25">
      <c r="A1" s="10" t="s">
        <v>786</v>
      </c>
      <c r="B1" s="10"/>
      <c r="C1" s="10"/>
      <c r="D1" s="10"/>
      <c r="E1" s="10"/>
      <c r="F1" s="10"/>
      <c r="G1" s="10"/>
    </row>
    <row r="2" spans="1:25">
      <c r="F2" s="10" t="s">
        <v>789</v>
      </c>
    </row>
    <row r="3" spans="1:25" ht="16.8">
      <c r="A3" s="10" t="s">
        <v>787</v>
      </c>
      <c r="B3" s="10" t="s">
        <v>0</v>
      </c>
      <c r="C3" s="10" t="s">
        <v>755</v>
      </c>
      <c r="D3" s="11" t="s">
        <v>756</v>
      </c>
      <c r="E3" s="11" t="s">
        <v>757</v>
      </c>
      <c r="F3" s="12" t="s">
        <v>826</v>
      </c>
      <c r="G3" s="32" t="s">
        <v>759</v>
      </c>
      <c r="H3" s="15" t="s">
        <v>827</v>
      </c>
      <c r="I3" s="15" t="s">
        <v>828</v>
      </c>
      <c r="J3" s="15" t="s">
        <v>829</v>
      </c>
      <c r="K3" s="15" t="s">
        <v>830</v>
      </c>
      <c r="L3" s="15" t="s">
        <v>831</v>
      </c>
      <c r="M3" s="15" t="s">
        <v>832</v>
      </c>
      <c r="N3" s="15" t="s">
        <v>833</v>
      </c>
      <c r="O3" s="15" t="s">
        <v>834</v>
      </c>
      <c r="P3" s="15" t="s">
        <v>835</v>
      </c>
      <c r="Q3" s="12" t="s">
        <v>769</v>
      </c>
      <c r="R3" s="15" t="s">
        <v>836</v>
      </c>
      <c r="S3" s="15" t="s">
        <v>837</v>
      </c>
      <c r="T3" s="15" t="s">
        <v>838</v>
      </c>
      <c r="U3" s="15" t="s">
        <v>839</v>
      </c>
      <c r="V3" s="15" t="s">
        <v>840</v>
      </c>
      <c r="W3" s="12" t="s">
        <v>841</v>
      </c>
      <c r="X3" s="3"/>
      <c r="Y3" s="3"/>
    </row>
    <row r="4" spans="1:25">
      <c r="A4" s="16" t="s">
        <v>27</v>
      </c>
      <c r="B4" s="16">
        <v>22</v>
      </c>
      <c r="C4" s="17">
        <v>7.3000000000000004E-6</v>
      </c>
      <c r="D4" s="16">
        <v>4.3999999999999999E-5</v>
      </c>
      <c r="E4" s="17">
        <v>6.1999999999999999E-6</v>
      </c>
      <c r="F4" s="18"/>
      <c r="G4" s="16"/>
      <c r="H4" s="16"/>
      <c r="I4" s="16"/>
      <c r="J4" s="16"/>
      <c r="K4" s="16"/>
      <c r="L4" s="16"/>
      <c r="M4" s="16"/>
      <c r="N4" s="16"/>
      <c r="O4" s="16"/>
      <c r="P4" s="16"/>
      <c r="Q4" s="16"/>
      <c r="R4" s="16"/>
      <c r="S4" s="16"/>
      <c r="T4" s="16"/>
      <c r="U4" s="16"/>
      <c r="V4" s="16"/>
      <c r="W4" s="16"/>
    </row>
    <row r="5" spans="1:25">
      <c r="A5" s="16" t="s">
        <v>49</v>
      </c>
      <c r="B5" s="14">
        <v>24</v>
      </c>
      <c r="C5" s="17">
        <v>9.7000000000000003E-6</v>
      </c>
      <c r="D5" s="16">
        <v>6.9999999999999999E-6</v>
      </c>
      <c r="E5" s="17">
        <v>3.9999999999999998E-6</v>
      </c>
      <c r="F5" s="16"/>
      <c r="G5" s="16"/>
      <c r="H5" s="16"/>
      <c r="I5" s="16"/>
      <c r="J5" s="16"/>
      <c r="K5" s="16"/>
      <c r="L5" s="16"/>
      <c r="M5" s="16"/>
      <c r="N5" s="16"/>
      <c r="O5" s="16"/>
      <c r="P5" s="19">
        <v>-211.3</v>
      </c>
      <c r="Q5" s="16"/>
      <c r="R5" s="16"/>
      <c r="S5" s="16"/>
      <c r="T5" s="16"/>
      <c r="U5" s="16"/>
      <c r="V5" s="16"/>
      <c r="W5" s="16"/>
    </row>
    <row r="6" spans="1:25">
      <c r="A6" s="16" t="s">
        <v>47</v>
      </c>
      <c r="B6" s="14">
        <v>28</v>
      </c>
      <c r="C6" s="16">
        <v>1.5E-5</v>
      </c>
      <c r="D6" s="16">
        <v>1.4E-5</v>
      </c>
      <c r="E6" s="17">
        <v>6.9999999999999999E-6</v>
      </c>
      <c r="F6" s="16"/>
      <c r="G6" s="16"/>
      <c r="H6" s="16"/>
      <c r="I6" s="16"/>
      <c r="J6" s="16"/>
      <c r="K6" s="16"/>
      <c r="L6" s="16"/>
      <c r="M6" s="14">
        <v>-18.5</v>
      </c>
      <c r="N6" s="16"/>
      <c r="O6" s="16"/>
      <c r="P6" s="16"/>
      <c r="Q6" s="16"/>
      <c r="R6" s="16"/>
      <c r="S6" s="16"/>
      <c r="T6" s="16"/>
      <c r="U6" s="16"/>
      <c r="V6" s="16"/>
      <c r="W6" s="16"/>
    </row>
    <row r="7" spans="1:25">
      <c r="A7" s="16" t="s">
        <v>14</v>
      </c>
      <c r="B7" s="16">
        <v>13</v>
      </c>
      <c r="C7" s="16">
        <v>1.5999999999999999E-5</v>
      </c>
      <c r="D7" s="16">
        <v>1.3999999999999999E-4</v>
      </c>
      <c r="E7" s="16">
        <v>1.4E-5</v>
      </c>
      <c r="F7" s="20"/>
      <c r="G7" s="16"/>
      <c r="H7" s="16"/>
      <c r="I7" s="16"/>
      <c r="J7" s="16"/>
      <c r="K7" s="16"/>
      <c r="L7" s="16"/>
      <c r="M7" s="16"/>
      <c r="N7" s="16"/>
      <c r="O7" s="16"/>
      <c r="P7" s="16"/>
      <c r="Q7" s="16"/>
      <c r="R7" s="16"/>
      <c r="S7" s="16"/>
      <c r="T7" s="16"/>
      <c r="U7" s="16"/>
      <c r="V7" s="16"/>
      <c r="W7" s="16"/>
    </row>
    <row r="8" spans="1:25">
      <c r="A8" s="21" t="s">
        <v>38</v>
      </c>
      <c r="B8" s="14">
        <v>7</v>
      </c>
      <c r="C8" s="16">
        <v>2.4000000000000001E-5</v>
      </c>
      <c r="D8" s="16">
        <v>2.4000000000000001E-4</v>
      </c>
      <c r="E8" s="16">
        <v>2.1999999999999999E-5</v>
      </c>
      <c r="F8" s="16"/>
      <c r="G8" s="16"/>
      <c r="H8" s="16"/>
      <c r="I8" s="16"/>
      <c r="J8" s="16"/>
      <c r="K8" s="16"/>
      <c r="L8" s="16"/>
      <c r="M8" s="16"/>
      <c r="N8" s="16"/>
      <c r="O8" s="16"/>
      <c r="P8" s="16"/>
      <c r="Q8" s="16"/>
      <c r="R8" s="16"/>
      <c r="S8" s="16"/>
      <c r="T8" s="16"/>
      <c r="U8" s="16"/>
      <c r="V8" s="16"/>
      <c r="W8" s="16"/>
    </row>
    <row r="9" spans="1:25">
      <c r="A9" s="16" t="s">
        <v>12</v>
      </c>
      <c r="B9" s="16">
        <v>30</v>
      </c>
      <c r="C9" s="16">
        <v>4.6E-5</v>
      </c>
      <c r="D9" s="16">
        <v>1.9000000000000001E-4</v>
      </c>
      <c r="E9" s="16">
        <v>3.6999999999999998E-5</v>
      </c>
      <c r="F9" s="16"/>
      <c r="G9" s="16"/>
      <c r="H9" s="16"/>
      <c r="I9" s="16"/>
      <c r="J9" s="16"/>
      <c r="K9" s="16"/>
      <c r="L9" s="16"/>
      <c r="M9" s="14">
        <v>-15.25</v>
      </c>
      <c r="N9" s="16"/>
      <c r="O9" s="16"/>
      <c r="P9" s="16"/>
      <c r="Q9" s="16"/>
      <c r="R9" s="16"/>
      <c r="S9" s="16"/>
      <c r="T9" s="16"/>
      <c r="U9" s="16"/>
      <c r="V9" s="16"/>
      <c r="W9" s="16"/>
    </row>
    <row r="10" spans="1:25">
      <c r="A10" s="16" t="s">
        <v>36</v>
      </c>
      <c r="B10" s="14">
        <v>20</v>
      </c>
      <c r="C10" s="16">
        <v>4.8000000000000001E-5</v>
      </c>
      <c r="D10" s="16">
        <v>1.1E-5</v>
      </c>
      <c r="E10" s="16">
        <v>8.8000000000000004E-6</v>
      </c>
      <c r="F10" s="16"/>
      <c r="G10" s="16"/>
      <c r="H10" s="16"/>
      <c r="I10" s="16"/>
      <c r="J10" s="16"/>
      <c r="K10" s="16"/>
      <c r="L10" s="16"/>
      <c r="M10" s="14">
        <v>-7.0015383306130472</v>
      </c>
      <c r="N10" s="14">
        <v>10.08</v>
      </c>
      <c r="O10" s="16"/>
      <c r="P10" s="16"/>
      <c r="Q10" s="16"/>
      <c r="R10" s="16"/>
      <c r="S10" s="16"/>
      <c r="T10" s="16"/>
      <c r="U10" s="16"/>
      <c r="V10" s="16"/>
      <c r="W10" s="16"/>
    </row>
    <row r="11" spans="1:25">
      <c r="A11" s="21" t="s">
        <v>50</v>
      </c>
      <c r="B11" s="14">
        <v>21</v>
      </c>
      <c r="C11" s="16">
        <v>6.9999999999999994E-5</v>
      </c>
      <c r="D11" s="16">
        <v>8.8999999999999995E-5</v>
      </c>
      <c r="E11" s="16">
        <v>4.0000000000000003E-5</v>
      </c>
      <c r="F11" s="16"/>
      <c r="G11" s="16"/>
      <c r="H11" s="16"/>
      <c r="I11" s="16"/>
      <c r="J11" s="16"/>
      <c r="K11" s="16"/>
      <c r="L11" s="16"/>
      <c r="M11" s="16"/>
      <c r="N11" s="16"/>
      <c r="O11" s="16"/>
      <c r="P11" s="16"/>
      <c r="Q11" s="16"/>
      <c r="R11" s="16"/>
      <c r="S11" s="16"/>
      <c r="T11" s="16"/>
      <c r="U11" s="16"/>
      <c r="V11" s="16"/>
      <c r="W11" s="16"/>
    </row>
    <row r="12" spans="1:25">
      <c r="A12" s="16" t="s">
        <v>32</v>
      </c>
      <c r="B12" s="16">
        <v>27</v>
      </c>
      <c r="C12" s="16">
        <v>7.2999999999999999E-5</v>
      </c>
      <c r="D12" s="16">
        <v>1.8E-5</v>
      </c>
      <c r="E12" s="16">
        <v>1.4E-5</v>
      </c>
      <c r="F12" s="16"/>
      <c r="G12" s="16"/>
      <c r="H12" s="16"/>
      <c r="I12" s="16"/>
      <c r="J12" s="16"/>
      <c r="K12" s="16"/>
      <c r="L12" s="16"/>
      <c r="M12" s="14">
        <v>-3.98</v>
      </c>
      <c r="N12" s="16"/>
      <c r="O12" s="16"/>
      <c r="P12" s="16"/>
      <c r="Q12" s="16"/>
      <c r="R12" s="16"/>
      <c r="S12" s="16"/>
      <c r="T12" s="16"/>
      <c r="U12" s="16"/>
      <c r="V12" s="16"/>
      <c r="W12" s="16"/>
    </row>
    <row r="13" spans="1:25">
      <c r="A13" s="16" t="s">
        <v>43</v>
      </c>
      <c r="B13" s="14">
        <v>36</v>
      </c>
      <c r="C13" s="16">
        <v>2.9999999999999997E-4</v>
      </c>
      <c r="D13" s="16">
        <v>4.6999999999999997E-5</v>
      </c>
      <c r="E13" s="16">
        <v>4.1E-5</v>
      </c>
      <c r="F13" s="16"/>
      <c r="G13" s="16"/>
      <c r="H13" s="14">
        <v>8.06</v>
      </c>
      <c r="I13" s="16"/>
      <c r="J13" s="16"/>
      <c r="K13" s="16"/>
      <c r="L13" s="16"/>
      <c r="M13" s="16"/>
      <c r="N13" s="16"/>
      <c r="O13" s="16"/>
      <c r="P13" s="16"/>
      <c r="Q13" s="16"/>
      <c r="R13" s="16"/>
      <c r="S13" s="16"/>
      <c r="T13" s="16"/>
      <c r="U13" s="16"/>
      <c r="V13" s="14">
        <v>215.8</v>
      </c>
      <c r="W13" s="16"/>
    </row>
    <row r="14" spans="1:25">
      <c r="A14" s="16" t="s">
        <v>45</v>
      </c>
      <c r="B14" s="14">
        <v>35</v>
      </c>
      <c r="C14" s="16">
        <v>5.0000000000000001E-4</v>
      </c>
      <c r="D14" s="16">
        <v>5.9000000000000003E-4</v>
      </c>
      <c r="E14" s="16">
        <v>2.7E-4</v>
      </c>
      <c r="F14" s="16"/>
      <c r="G14" s="16"/>
      <c r="H14" s="16"/>
      <c r="I14" s="16"/>
      <c r="J14" s="16"/>
      <c r="K14" s="14">
        <v>25.1</v>
      </c>
      <c r="L14" s="16"/>
      <c r="M14" s="16"/>
      <c r="N14" s="16"/>
      <c r="O14" s="16"/>
      <c r="P14" s="16"/>
      <c r="Q14" s="16"/>
      <c r="R14" s="16"/>
      <c r="S14" s="16"/>
      <c r="T14" s="16"/>
      <c r="U14" s="16"/>
      <c r="V14" s="16"/>
      <c r="W14" s="16"/>
    </row>
    <row r="15" spans="1:25">
      <c r="A15" s="16" t="s">
        <v>54</v>
      </c>
      <c r="B15" s="14">
        <v>230</v>
      </c>
      <c r="C15" s="16">
        <v>6.7000000000000002E-4</v>
      </c>
      <c r="D15" s="16">
        <v>2.7999999999999998E-4</v>
      </c>
      <c r="E15" s="16">
        <v>2.0000000000000001E-4</v>
      </c>
      <c r="F15" s="16"/>
      <c r="G15" s="16"/>
      <c r="H15" s="16"/>
      <c r="I15" s="14">
        <v>-6.4</v>
      </c>
      <c r="J15" s="14">
        <v>3.8</v>
      </c>
      <c r="K15" s="16"/>
      <c r="L15" s="16"/>
      <c r="M15" s="16"/>
      <c r="N15" s="16"/>
      <c r="O15" s="16"/>
      <c r="P15" s="16"/>
      <c r="Q15" s="16"/>
      <c r="R15" s="16"/>
      <c r="S15" s="16"/>
      <c r="T15" s="16"/>
      <c r="U15" s="14">
        <v>-15.5</v>
      </c>
      <c r="V15" s="16"/>
      <c r="W15" s="16"/>
    </row>
    <row r="16" spans="1:25">
      <c r="A16" s="21" t="s">
        <v>20</v>
      </c>
      <c r="B16" s="16">
        <v>44</v>
      </c>
      <c r="C16" s="16">
        <v>6.8999999999999997E-4</v>
      </c>
      <c r="D16" s="16">
        <v>2.5000000000000001E-4</v>
      </c>
      <c r="E16" s="16">
        <v>1.8000000000000001E-4</v>
      </c>
      <c r="F16" s="16"/>
      <c r="G16" s="16"/>
      <c r="H16" s="16"/>
      <c r="I16" s="14">
        <v>-17.45</v>
      </c>
      <c r="J16" s="16"/>
      <c r="K16" s="16"/>
      <c r="L16" s="16"/>
      <c r="M16" s="14">
        <v>-5.23</v>
      </c>
      <c r="N16" s="16"/>
      <c r="O16" s="16"/>
      <c r="P16" s="16"/>
      <c r="Q16" s="16"/>
      <c r="R16" s="16"/>
      <c r="S16" s="16"/>
      <c r="T16" s="16"/>
      <c r="U16" s="16"/>
      <c r="V16" s="16"/>
      <c r="W16" s="16"/>
    </row>
    <row r="17" spans="1:23">
      <c r="A17" s="21" t="s">
        <v>24</v>
      </c>
      <c r="B17" s="16">
        <v>96</v>
      </c>
      <c r="C17" s="16">
        <v>7.5000000000000002E-4</v>
      </c>
      <c r="D17" s="16">
        <v>1.9000000000000001E-4</v>
      </c>
      <c r="E17" s="16">
        <v>1.4999999999999999E-4</v>
      </c>
      <c r="F17" s="16"/>
      <c r="G17" s="16"/>
      <c r="H17" s="14">
        <v>-4.37</v>
      </c>
      <c r="I17" s="14">
        <v>-9.14</v>
      </c>
      <c r="J17" s="16"/>
      <c r="K17" s="16"/>
      <c r="L17" s="16"/>
      <c r="M17" s="16"/>
      <c r="N17" s="16"/>
      <c r="O17" s="16"/>
      <c r="P17" s="16"/>
      <c r="Q17" s="16"/>
      <c r="R17" s="16"/>
      <c r="S17" s="16"/>
      <c r="T17" s="16"/>
      <c r="U17" s="14">
        <v>-23.1</v>
      </c>
      <c r="V17" s="16"/>
      <c r="W17" s="16"/>
    </row>
    <row r="18" spans="1:23">
      <c r="A18" s="16" t="s">
        <v>44</v>
      </c>
      <c r="B18" s="14">
        <v>37</v>
      </c>
      <c r="C18" s="16">
        <v>8.0999999999999996E-4</v>
      </c>
      <c r="D18" s="16">
        <v>2.8999999999999998E-3</v>
      </c>
      <c r="E18" s="16">
        <v>5.9999999999999995E-4</v>
      </c>
      <c r="F18" s="16"/>
      <c r="G18" s="14">
        <v>7.5999999999999998E-2</v>
      </c>
      <c r="H18" s="16"/>
      <c r="I18" s="16"/>
      <c r="J18" s="16"/>
      <c r="K18" s="16"/>
      <c r="L18" s="16"/>
      <c r="M18" s="16"/>
      <c r="N18" s="16"/>
      <c r="O18" s="16"/>
      <c r="P18" s="16"/>
      <c r="Q18" s="16"/>
      <c r="R18" s="16"/>
      <c r="S18" s="16"/>
      <c r="T18" s="16"/>
      <c r="U18" s="16"/>
      <c r="V18" s="16"/>
      <c r="W18" s="16"/>
    </row>
    <row r="19" spans="1:23">
      <c r="A19" s="16" t="s">
        <v>22</v>
      </c>
      <c r="B19" s="14">
        <v>45</v>
      </c>
      <c r="C19" s="16">
        <v>8.4999999999999995E-4</v>
      </c>
      <c r="D19" s="16">
        <v>2.9999999999999997E-4</v>
      </c>
      <c r="E19" s="16">
        <v>2.0000000000000001E-4</v>
      </c>
      <c r="F19" s="16"/>
      <c r="G19" s="14"/>
      <c r="H19" s="16"/>
      <c r="I19" s="16"/>
      <c r="J19" s="16"/>
      <c r="K19" s="16"/>
      <c r="L19" s="16"/>
      <c r="M19" s="16">
        <v>-6.5</v>
      </c>
      <c r="N19" s="16"/>
      <c r="O19" s="16"/>
      <c r="P19" s="16"/>
      <c r="Q19" s="16"/>
      <c r="R19" s="16"/>
      <c r="S19" s="16"/>
      <c r="T19" s="16"/>
      <c r="U19" s="16"/>
      <c r="V19" s="16"/>
      <c r="W19" s="16"/>
    </row>
    <row r="20" spans="1:23">
      <c r="A20" s="16" t="s">
        <v>31</v>
      </c>
      <c r="B20" s="16">
        <v>62</v>
      </c>
      <c r="C20" s="16">
        <v>1E-3</v>
      </c>
      <c r="D20" s="16">
        <v>8.0000000000000004E-4</v>
      </c>
      <c r="E20" s="16">
        <v>5.0000000000000001E-4</v>
      </c>
      <c r="F20" s="16"/>
      <c r="G20" s="16"/>
      <c r="H20" s="16"/>
      <c r="I20" s="16"/>
      <c r="J20" s="16"/>
      <c r="K20" s="14">
        <v>20.25</v>
      </c>
      <c r="L20" s="16"/>
      <c r="M20" s="16"/>
      <c r="N20" s="16"/>
      <c r="O20" s="16"/>
      <c r="P20" s="16"/>
      <c r="Q20" s="16"/>
      <c r="R20" s="16"/>
      <c r="S20" s="14">
        <v>21.8</v>
      </c>
      <c r="T20" s="16"/>
      <c r="U20" s="16"/>
      <c r="V20" s="16"/>
      <c r="W20" s="16"/>
    </row>
    <row r="21" spans="1:23">
      <c r="A21" s="16" t="s">
        <v>34</v>
      </c>
      <c r="B21" s="14">
        <v>10</v>
      </c>
      <c r="C21" s="16">
        <v>1.1000000000000001E-3</v>
      </c>
      <c r="D21" s="16">
        <v>1.6000000000000001E-3</v>
      </c>
      <c r="E21" s="16">
        <v>6.9999999999999999E-4</v>
      </c>
      <c r="F21" s="16"/>
      <c r="G21" s="16"/>
      <c r="H21" s="16"/>
      <c r="I21" s="16"/>
      <c r="J21" s="16"/>
      <c r="K21" s="16"/>
      <c r="L21" s="16"/>
      <c r="M21" s="16"/>
      <c r="N21" s="16"/>
      <c r="O21" s="16"/>
      <c r="P21" s="16"/>
      <c r="Q21" s="16"/>
      <c r="R21" s="16"/>
      <c r="S21" s="16"/>
      <c r="T21" s="16"/>
      <c r="U21" s="16"/>
      <c r="V21" s="16"/>
      <c r="W21" s="16"/>
    </row>
    <row r="22" spans="1:23">
      <c r="A22" s="16" t="s">
        <v>16</v>
      </c>
      <c r="B22" s="16">
        <v>9</v>
      </c>
      <c r="C22" s="16">
        <v>1.4E-3</v>
      </c>
      <c r="D22" s="16">
        <v>1.6E-2</v>
      </c>
      <c r="E22" s="16">
        <v>1.2999999999999999E-3</v>
      </c>
      <c r="F22" s="16"/>
      <c r="G22" s="16"/>
      <c r="H22" s="16"/>
      <c r="I22" s="16"/>
      <c r="J22" s="16"/>
      <c r="K22" s="16"/>
      <c r="L22" s="16"/>
      <c r="M22" s="16"/>
      <c r="N22" s="16"/>
      <c r="O22" s="16"/>
      <c r="P22" s="16"/>
      <c r="Q22" s="16"/>
      <c r="R22" s="16"/>
      <c r="S22" s="16"/>
      <c r="T22" s="16"/>
      <c r="U22" s="16"/>
      <c r="V22" s="16"/>
      <c r="W22" s="16"/>
    </row>
    <row r="23" spans="1:23">
      <c r="A23" s="16" t="s">
        <v>46</v>
      </c>
      <c r="B23" s="14">
        <v>121</v>
      </c>
      <c r="C23" s="16">
        <v>1.6000000000000001E-3</v>
      </c>
      <c r="D23" s="16">
        <v>6.9999999999999999E-4</v>
      </c>
      <c r="E23" s="16">
        <v>5.0000000000000001E-4</v>
      </c>
      <c r="F23" s="16"/>
      <c r="G23" s="16"/>
      <c r="H23" s="14">
        <v>-5.8</v>
      </c>
      <c r="I23" s="14">
        <v>-22.4</v>
      </c>
      <c r="J23" s="16"/>
      <c r="K23" s="16"/>
      <c r="L23" s="16"/>
      <c r="M23" s="14">
        <v>-6</v>
      </c>
      <c r="N23" s="14">
        <v>4.0999999999999996</v>
      </c>
      <c r="O23" s="16"/>
      <c r="P23" s="16"/>
      <c r="Q23" s="16"/>
      <c r="R23" s="16"/>
      <c r="S23" s="16"/>
      <c r="T23" s="16"/>
      <c r="U23" s="16"/>
      <c r="V23" s="16"/>
      <c r="W23" s="16"/>
    </row>
    <row r="24" spans="1:23">
      <c r="A24" s="16" t="s">
        <v>41</v>
      </c>
      <c r="B24" s="14">
        <v>5</v>
      </c>
      <c r="C24" s="16">
        <v>2.2000000000000001E-3</v>
      </c>
      <c r="D24" s="16">
        <v>7.0000000000000001E-3</v>
      </c>
      <c r="E24" s="16">
        <v>1.6999999999999999E-3</v>
      </c>
      <c r="F24" s="16"/>
      <c r="G24" s="16"/>
      <c r="H24" s="16"/>
      <c r="I24" s="16"/>
      <c r="J24" s="16"/>
      <c r="K24" s="16"/>
      <c r="L24" s="16"/>
      <c r="M24" s="16"/>
      <c r="N24" s="16"/>
      <c r="O24" s="16"/>
      <c r="P24" s="16"/>
      <c r="Q24" s="16"/>
      <c r="R24" s="16"/>
      <c r="S24" s="16"/>
      <c r="T24" s="16"/>
      <c r="U24" s="16"/>
      <c r="V24" s="16"/>
      <c r="W24" s="16"/>
    </row>
    <row r="25" spans="1:23">
      <c r="A25" s="16" t="s">
        <v>9</v>
      </c>
      <c r="B25" s="16">
        <v>23</v>
      </c>
      <c r="C25" s="16">
        <v>2.3999999999999998E-3</v>
      </c>
      <c r="D25" s="16">
        <v>2E-3</v>
      </c>
      <c r="E25" s="16">
        <v>1E-3</v>
      </c>
      <c r="F25" s="16"/>
      <c r="G25" s="16"/>
      <c r="H25" s="16"/>
      <c r="I25" s="16"/>
      <c r="J25" s="16"/>
      <c r="K25" s="16"/>
      <c r="L25" s="16"/>
      <c r="M25" s="14">
        <v>-17.170000000000002</v>
      </c>
      <c r="N25" s="16"/>
      <c r="O25" s="16"/>
      <c r="P25" s="16"/>
      <c r="Q25" s="16"/>
      <c r="R25" s="16"/>
      <c r="S25" s="16"/>
      <c r="T25" s="16"/>
      <c r="U25" s="16"/>
      <c r="V25" s="16"/>
      <c r="W25" s="16"/>
    </row>
    <row r="26" spans="1:23">
      <c r="A26" s="16" t="s">
        <v>13</v>
      </c>
      <c r="B26" s="16">
        <v>24</v>
      </c>
      <c r="C26" s="16">
        <v>2.5999999999999999E-3</v>
      </c>
      <c r="D26" s="16">
        <v>5.9999999999999995E-4</v>
      </c>
      <c r="E26" s="16">
        <v>5.0000000000000001E-4</v>
      </c>
      <c r="F26" s="16"/>
      <c r="G26" s="16"/>
      <c r="H26" s="14">
        <v>-4.76</v>
      </c>
      <c r="I26" s="16"/>
      <c r="J26" s="16"/>
      <c r="K26" s="16"/>
      <c r="L26" s="16"/>
      <c r="M26" s="14">
        <v>-1.92</v>
      </c>
      <c r="N26" s="16"/>
      <c r="O26" s="16"/>
      <c r="P26" s="16"/>
      <c r="Q26" s="16"/>
      <c r="R26" s="16"/>
      <c r="S26" s="16"/>
      <c r="T26" s="16"/>
      <c r="U26" s="16"/>
      <c r="V26" s="16"/>
      <c r="W26" s="16"/>
    </row>
    <row r="27" spans="1:23">
      <c r="A27" s="16" t="s">
        <v>18</v>
      </c>
      <c r="B27" s="16">
        <v>33</v>
      </c>
      <c r="C27" s="16">
        <v>3.3E-3</v>
      </c>
      <c r="D27" s="16">
        <v>5.9999999999999995E-4</v>
      </c>
      <c r="E27" s="16">
        <v>5.0000000000000001E-4</v>
      </c>
      <c r="F27" s="16"/>
      <c r="G27" s="16"/>
      <c r="H27" s="16"/>
      <c r="I27" s="16"/>
      <c r="J27" s="16"/>
      <c r="K27" s="16"/>
      <c r="L27" s="16"/>
      <c r="M27" s="14">
        <v>-8.7200000000000006</v>
      </c>
      <c r="N27" s="14">
        <v>11.8</v>
      </c>
      <c r="O27" s="16"/>
      <c r="P27" s="16"/>
      <c r="Q27" s="16"/>
      <c r="R27" s="16"/>
      <c r="S27" s="16"/>
      <c r="T27" s="16"/>
      <c r="U27" s="16"/>
      <c r="V27" s="16"/>
      <c r="W27" s="16"/>
    </row>
    <row r="28" spans="1:23">
      <c r="A28" s="16" t="s">
        <v>37</v>
      </c>
      <c r="B28" s="14">
        <v>8</v>
      </c>
      <c r="C28" s="16">
        <v>3.7000000000000002E-3</v>
      </c>
      <c r="D28" s="16">
        <v>2.8E-3</v>
      </c>
      <c r="E28" s="16">
        <v>1.6000000000000001E-3</v>
      </c>
      <c r="F28" s="16"/>
      <c r="G28" s="16"/>
      <c r="H28" s="16"/>
      <c r="I28" s="16"/>
      <c r="J28" s="16"/>
      <c r="K28" s="16"/>
      <c r="L28" s="16"/>
      <c r="M28" s="16"/>
      <c r="N28" s="16"/>
      <c r="O28" s="16"/>
      <c r="P28" s="16"/>
      <c r="Q28" s="16"/>
      <c r="R28" s="16"/>
      <c r="S28" s="16"/>
      <c r="T28" s="16"/>
      <c r="U28" s="16"/>
      <c r="V28" s="16"/>
      <c r="W28" s="16"/>
    </row>
    <row r="29" spans="1:23">
      <c r="A29" s="16" t="s">
        <v>2</v>
      </c>
      <c r="B29" s="16">
        <v>4540</v>
      </c>
      <c r="C29" s="16">
        <v>4.7000000000000002E-3</v>
      </c>
      <c r="D29" s="16">
        <v>5.0000000000000001E-3</v>
      </c>
      <c r="E29" s="16">
        <v>2.3999999999999998E-3</v>
      </c>
      <c r="F29" s="14">
        <v>-7.5</v>
      </c>
      <c r="G29" s="16"/>
      <c r="H29" s="14">
        <v>-12.56</v>
      </c>
      <c r="I29" s="16"/>
      <c r="J29" s="16"/>
      <c r="K29" s="16"/>
      <c r="L29" s="14">
        <v>-3.98</v>
      </c>
      <c r="M29" s="16"/>
      <c r="N29" s="16"/>
      <c r="O29" s="16"/>
      <c r="P29" s="16"/>
      <c r="Q29" s="14">
        <v>-0.93</v>
      </c>
      <c r="R29" s="14">
        <v>11.5</v>
      </c>
      <c r="S29" s="16"/>
      <c r="T29" s="14">
        <v>8.1300000000000008</v>
      </c>
      <c r="U29" s="16"/>
      <c r="V29" s="16"/>
      <c r="W29" s="16"/>
    </row>
    <row r="30" spans="1:23">
      <c r="A30" s="16" t="s">
        <v>10</v>
      </c>
      <c r="B30" s="16">
        <v>18</v>
      </c>
      <c r="C30" s="16">
        <v>4.7999999999999996E-3</v>
      </c>
      <c r="D30" s="16">
        <v>1.9E-2</v>
      </c>
      <c r="E30" s="16">
        <v>3.8E-3</v>
      </c>
      <c r="F30" s="16"/>
      <c r="G30" s="16"/>
      <c r="H30" s="16"/>
      <c r="I30" s="16"/>
      <c r="J30" s="16"/>
      <c r="K30" s="16"/>
      <c r="L30" s="16"/>
      <c r="M30" s="16"/>
      <c r="N30" s="16"/>
      <c r="O30" s="16"/>
      <c r="P30" s="16"/>
      <c r="Q30" s="16"/>
      <c r="R30" s="16"/>
      <c r="S30" s="16"/>
      <c r="T30" s="16"/>
      <c r="U30" s="16"/>
      <c r="V30" s="16"/>
      <c r="W30" s="16"/>
    </row>
    <row r="31" spans="1:23">
      <c r="A31" s="16" t="s">
        <v>51</v>
      </c>
      <c r="B31" s="14">
        <v>257</v>
      </c>
      <c r="C31" s="16">
        <v>4.8999999999999998E-3</v>
      </c>
      <c r="D31" s="16">
        <v>2.7000000000000001E-3</v>
      </c>
      <c r="E31" s="16">
        <v>1.6999999999999999E-3</v>
      </c>
      <c r="F31" s="16"/>
      <c r="G31" s="16"/>
      <c r="H31" s="14">
        <v>-6.29</v>
      </c>
      <c r="I31" s="14">
        <v>-9.8800000000000008</v>
      </c>
      <c r="J31" s="16"/>
      <c r="K31" s="16"/>
      <c r="L31" s="16"/>
      <c r="M31" s="14">
        <v>-3.56</v>
      </c>
      <c r="N31" s="16"/>
      <c r="O31" s="16"/>
      <c r="P31" s="16"/>
      <c r="Q31" s="16"/>
      <c r="R31" s="16"/>
      <c r="S31" s="16"/>
      <c r="T31" s="16"/>
      <c r="U31" s="16"/>
      <c r="V31" s="16"/>
      <c r="W31" s="16"/>
    </row>
    <row r="32" spans="1:23">
      <c r="A32" s="16" t="s">
        <v>25</v>
      </c>
      <c r="B32" s="16">
        <v>40</v>
      </c>
      <c r="C32" s="16">
        <v>5.0000000000000001E-3</v>
      </c>
      <c r="D32" s="16">
        <v>8.9999999999999998E-4</v>
      </c>
      <c r="E32" s="16">
        <v>8.0000000000000004E-4</v>
      </c>
      <c r="F32" s="16"/>
      <c r="G32" s="16"/>
      <c r="H32" s="16"/>
      <c r="I32" s="16"/>
      <c r="J32" s="16"/>
      <c r="K32" s="16"/>
      <c r="L32" s="16"/>
      <c r="M32" s="14">
        <v>-7.32</v>
      </c>
      <c r="N32" s="14">
        <v>13.74</v>
      </c>
      <c r="O32" s="16"/>
      <c r="P32" s="16"/>
      <c r="Q32" s="16"/>
      <c r="R32" s="16"/>
      <c r="S32" s="16"/>
      <c r="T32" s="16"/>
      <c r="U32" s="16"/>
      <c r="V32" s="16"/>
      <c r="W32" s="16"/>
    </row>
    <row r="33" spans="1:23">
      <c r="A33" s="21" t="s">
        <v>30</v>
      </c>
      <c r="B33" s="21">
        <v>15</v>
      </c>
      <c r="C33" s="16">
        <v>6.1999999999999998E-3</v>
      </c>
      <c r="D33" s="16">
        <v>4.0000000000000001E-3</v>
      </c>
      <c r="E33" s="16">
        <v>2.5000000000000001E-3</v>
      </c>
      <c r="F33" s="16"/>
      <c r="G33" s="16"/>
      <c r="H33" s="16"/>
      <c r="I33" s="16"/>
      <c r="J33" s="16"/>
      <c r="K33" s="16"/>
      <c r="L33" s="16"/>
      <c r="M33" s="16"/>
      <c r="N33" s="16"/>
      <c r="O33" s="16"/>
      <c r="P33" s="16"/>
      <c r="Q33" s="16"/>
      <c r="R33" s="16"/>
      <c r="S33" s="16"/>
      <c r="T33" s="16"/>
      <c r="U33" s="16"/>
      <c r="V33" s="16"/>
      <c r="W33" s="16"/>
    </row>
    <row r="34" spans="1:23">
      <c r="A34" s="21" t="s">
        <v>19</v>
      </c>
      <c r="B34" s="21">
        <v>123</v>
      </c>
      <c r="C34" s="16">
        <v>6.4999999999999997E-3</v>
      </c>
      <c r="D34" s="16">
        <v>2.5999999999999999E-3</v>
      </c>
      <c r="E34" s="16">
        <v>1.9E-3</v>
      </c>
      <c r="F34" s="16"/>
      <c r="G34" s="16"/>
      <c r="H34" s="16"/>
      <c r="I34" s="14">
        <v>-51.95</v>
      </c>
      <c r="J34" s="16"/>
      <c r="K34" s="16"/>
      <c r="L34" s="16"/>
      <c r="M34" s="14">
        <v>-4.87</v>
      </c>
      <c r="N34" s="14">
        <v>7.53</v>
      </c>
      <c r="O34" s="16"/>
      <c r="P34" s="16"/>
      <c r="Q34" s="16"/>
      <c r="R34" s="16"/>
      <c r="S34" s="16"/>
      <c r="T34" s="16"/>
      <c r="U34" s="16"/>
      <c r="V34" s="16"/>
      <c r="W34" s="16"/>
    </row>
    <row r="35" spans="1:23">
      <c r="A35" s="21" t="s">
        <v>5</v>
      </c>
      <c r="B35" s="14">
        <v>1652</v>
      </c>
      <c r="C35" s="16">
        <v>6.6E-3</v>
      </c>
      <c r="D35" s="16">
        <v>6.3E-3</v>
      </c>
      <c r="E35" s="16">
        <v>3.2000000000000002E-3</v>
      </c>
      <c r="F35" s="16"/>
      <c r="G35" s="16"/>
      <c r="H35" s="14">
        <v>-5.12</v>
      </c>
      <c r="I35" s="16"/>
      <c r="J35" s="16"/>
      <c r="K35" s="16"/>
      <c r="L35" s="16"/>
      <c r="M35" s="14">
        <v>-19.2</v>
      </c>
      <c r="N35" s="14">
        <v>-17.5</v>
      </c>
      <c r="O35" s="16"/>
      <c r="P35" s="16"/>
      <c r="Q35" s="14">
        <v>-0.89</v>
      </c>
      <c r="R35" s="16"/>
      <c r="S35" s="16"/>
      <c r="T35" s="16"/>
      <c r="U35" s="14">
        <v>56.7</v>
      </c>
      <c r="V35" s="16"/>
      <c r="W35" s="16"/>
    </row>
    <row r="36" spans="1:23">
      <c r="A36" s="21" t="s">
        <v>11</v>
      </c>
      <c r="B36" s="21">
        <v>13</v>
      </c>
      <c r="C36" s="16">
        <v>7.6E-3</v>
      </c>
      <c r="D36" s="16">
        <v>1.2E-2</v>
      </c>
      <c r="E36" s="16">
        <v>4.7000000000000002E-3</v>
      </c>
      <c r="F36" s="16"/>
      <c r="G36" s="16"/>
      <c r="H36" s="16"/>
      <c r="I36" s="16"/>
      <c r="J36" s="16"/>
      <c r="K36" s="16"/>
      <c r="L36" s="16"/>
      <c r="M36" s="16"/>
      <c r="N36" s="16"/>
      <c r="O36" s="16"/>
      <c r="P36" s="16"/>
      <c r="Q36" s="16"/>
      <c r="R36" s="16"/>
      <c r="S36" s="16"/>
      <c r="T36" s="16"/>
      <c r="U36" s="16"/>
      <c r="V36" s="16"/>
      <c r="W36" s="16"/>
    </row>
    <row r="37" spans="1:23">
      <c r="A37" s="16" t="s">
        <v>35</v>
      </c>
      <c r="B37" s="14">
        <v>9</v>
      </c>
      <c r="C37" s="16">
        <v>0.01</v>
      </c>
      <c r="D37" s="16">
        <v>4.4000000000000003E-3</v>
      </c>
      <c r="E37" s="16">
        <v>3.0999999999999999E-3</v>
      </c>
      <c r="F37" s="16"/>
      <c r="G37" s="16"/>
      <c r="H37" s="16"/>
      <c r="I37" s="16"/>
      <c r="J37" s="16"/>
      <c r="K37" s="16"/>
      <c r="L37" s="16"/>
      <c r="M37" s="16"/>
      <c r="N37" s="16"/>
      <c r="O37" s="16"/>
      <c r="P37" s="16"/>
      <c r="Q37" s="14">
        <v>17.989999999999998</v>
      </c>
      <c r="R37" s="16"/>
      <c r="S37" s="16"/>
      <c r="T37" s="16"/>
      <c r="U37" s="16"/>
      <c r="V37" s="16"/>
      <c r="W37" s="16"/>
    </row>
    <row r="38" spans="1:23">
      <c r="A38" s="16" t="s">
        <v>48</v>
      </c>
      <c r="B38" s="14">
        <v>40</v>
      </c>
      <c r="C38" s="16">
        <v>1.0999999999999999E-2</v>
      </c>
      <c r="D38" s="16">
        <v>2.3999999999999998E-3</v>
      </c>
      <c r="E38" s="16">
        <v>2E-3</v>
      </c>
      <c r="F38" s="16"/>
      <c r="G38" s="16"/>
      <c r="H38" s="16"/>
      <c r="I38" s="16"/>
      <c r="J38" s="16"/>
      <c r="K38" s="16"/>
      <c r="L38" s="16"/>
      <c r="M38" s="14">
        <v>-8.7799999999999994</v>
      </c>
      <c r="N38" s="14">
        <v>11.64</v>
      </c>
      <c r="O38" s="16"/>
      <c r="P38" s="16"/>
      <c r="Q38" s="16"/>
      <c r="R38" s="16"/>
      <c r="S38" s="16"/>
      <c r="T38" s="16"/>
      <c r="U38" s="16"/>
      <c r="V38" s="16"/>
      <c r="W38" s="16"/>
    </row>
    <row r="39" spans="1:23">
      <c r="A39" s="16" t="s">
        <v>52</v>
      </c>
      <c r="B39" s="14">
        <v>170</v>
      </c>
      <c r="C39" s="16">
        <v>1.6E-2</v>
      </c>
      <c r="D39" s="16">
        <v>6.1999999999999998E-3</v>
      </c>
      <c r="E39" s="16">
        <v>4.4999999999999997E-3</v>
      </c>
      <c r="F39" s="16"/>
      <c r="G39" s="14">
        <v>-3.2000000000000001E-2</v>
      </c>
      <c r="H39" s="16"/>
      <c r="I39" s="14">
        <v>-15.96</v>
      </c>
      <c r="J39" s="16"/>
      <c r="K39" s="16"/>
      <c r="L39" s="16"/>
      <c r="M39" s="14">
        <v>-6.21</v>
      </c>
      <c r="N39" s="14">
        <v>6.04</v>
      </c>
      <c r="O39" s="16"/>
      <c r="P39" s="16"/>
      <c r="Q39" s="16"/>
      <c r="R39" s="16"/>
      <c r="S39" s="16"/>
      <c r="T39" s="16"/>
      <c r="U39" s="16"/>
      <c r="V39" s="16"/>
      <c r="W39" s="16"/>
    </row>
    <row r="40" spans="1:23">
      <c r="A40" s="16" t="s">
        <v>1</v>
      </c>
      <c r="B40" s="16">
        <v>3081</v>
      </c>
      <c r="C40" s="16">
        <v>1.7999999999999999E-2</v>
      </c>
      <c r="D40" s="16">
        <v>1.6E-2</v>
      </c>
      <c r="E40" s="16">
        <v>8.0000000000000002E-3</v>
      </c>
      <c r="F40" s="16"/>
      <c r="G40" s="16"/>
      <c r="H40" s="16"/>
      <c r="I40" s="14">
        <v>-3.7</v>
      </c>
      <c r="J40" s="16"/>
      <c r="K40" s="16"/>
      <c r="L40" s="14">
        <v>-6.92</v>
      </c>
      <c r="M40" s="16"/>
      <c r="N40" s="16"/>
      <c r="O40" s="16"/>
      <c r="P40" s="16"/>
      <c r="Q40" s="16"/>
      <c r="R40" s="16"/>
      <c r="S40" s="16"/>
      <c r="T40" s="14">
        <v>16.05</v>
      </c>
      <c r="U40" s="16"/>
      <c r="V40" s="16"/>
      <c r="W40" s="14">
        <v>-1.21</v>
      </c>
    </row>
    <row r="41" spans="1:23">
      <c r="A41" s="16" t="s">
        <v>21</v>
      </c>
      <c r="B41" s="16">
        <v>51</v>
      </c>
      <c r="C41" s="16">
        <v>1.7999999999999999E-2</v>
      </c>
      <c r="D41" s="16">
        <v>6.1999999999999998E-3</v>
      </c>
      <c r="E41" s="16">
        <v>4.5999999999999999E-3</v>
      </c>
      <c r="F41" s="16"/>
      <c r="G41" s="16"/>
      <c r="H41" s="16"/>
      <c r="I41" s="14">
        <v>-35.200000000000003</v>
      </c>
      <c r="J41" s="16"/>
      <c r="K41" s="16"/>
      <c r="L41" s="16"/>
      <c r="M41" s="14">
        <v>-5.78</v>
      </c>
      <c r="N41" s="16"/>
      <c r="O41" s="16"/>
      <c r="P41" s="16"/>
      <c r="Q41" s="16"/>
      <c r="R41" s="16"/>
      <c r="S41" s="16"/>
      <c r="T41" s="16"/>
      <c r="U41" s="16"/>
      <c r="V41" s="14">
        <v>133.30000000000001</v>
      </c>
      <c r="W41" s="16"/>
    </row>
    <row r="42" spans="1:23">
      <c r="A42" s="16" t="s">
        <v>6</v>
      </c>
      <c r="B42" s="16">
        <v>880</v>
      </c>
      <c r="C42" s="16">
        <v>2.3E-2</v>
      </c>
      <c r="D42" s="16">
        <v>3.5999999999999997E-2</v>
      </c>
      <c r="E42" s="16">
        <v>1.4E-2</v>
      </c>
      <c r="F42" s="16"/>
      <c r="G42" s="16"/>
      <c r="H42" s="16"/>
      <c r="I42" s="16"/>
      <c r="J42" s="16"/>
      <c r="K42" s="16"/>
      <c r="L42" s="14">
        <v>2.65</v>
      </c>
      <c r="M42" s="16"/>
      <c r="N42" s="16"/>
      <c r="O42" s="14">
        <v>-19.2</v>
      </c>
      <c r="P42" s="16"/>
      <c r="Q42" s="16"/>
      <c r="R42" s="16"/>
      <c r="S42" s="16"/>
      <c r="T42" s="16"/>
      <c r="U42" s="16"/>
      <c r="V42" s="16"/>
      <c r="W42" s="16"/>
    </row>
    <row r="43" spans="1:23">
      <c r="A43" s="16" t="s">
        <v>29</v>
      </c>
      <c r="B43" s="16">
        <v>57</v>
      </c>
      <c r="C43" s="16">
        <v>2.4E-2</v>
      </c>
      <c r="D43" s="16">
        <v>7.1999999999999998E-3</v>
      </c>
      <c r="E43" s="16">
        <v>5.4999999999999997E-3</v>
      </c>
      <c r="F43" s="16"/>
      <c r="G43" s="14">
        <v>-2.3E-2</v>
      </c>
      <c r="H43" s="16"/>
      <c r="I43" s="16"/>
      <c r="J43" s="16"/>
      <c r="K43" s="16"/>
      <c r="L43" s="16"/>
      <c r="M43" s="14">
        <v>-5.85</v>
      </c>
      <c r="N43" s="16"/>
      <c r="O43" s="16"/>
      <c r="P43" s="16"/>
      <c r="Q43" s="16"/>
      <c r="R43" s="16"/>
      <c r="S43" s="16"/>
      <c r="T43" s="16"/>
      <c r="U43" s="16"/>
      <c r="V43" s="16"/>
      <c r="W43" s="16"/>
    </row>
    <row r="44" spans="1:23">
      <c r="A44" s="16" t="s">
        <v>4</v>
      </c>
      <c r="B44" s="16">
        <v>6377</v>
      </c>
      <c r="C44" s="16">
        <v>2.9000000000000001E-2</v>
      </c>
      <c r="D44" s="16">
        <v>1.4999999999999999E-2</v>
      </c>
      <c r="E44" s="16">
        <v>0.01</v>
      </c>
      <c r="F44" s="14">
        <v>-3.43</v>
      </c>
      <c r="G44" s="14">
        <v>-3.4000000000000002E-2</v>
      </c>
      <c r="H44" s="16"/>
      <c r="I44" s="16"/>
      <c r="J44" s="16"/>
      <c r="K44" s="16"/>
      <c r="L44" s="16"/>
      <c r="M44" s="16"/>
      <c r="N44" s="14">
        <v>5.12</v>
      </c>
      <c r="O44" s="14">
        <v>8.6</v>
      </c>
      <c r="P44" s="16"/>
      <c r="Q44" s="14">
        <v>-2.27</v>
      </c>
      <c r="R44" s="16"/>
      <c r="S44" s="16"/>
      <c r="T44" s="16"/>
      <c r="U44" s="16"/>
      <c r="V44" s="16"/>
      <c r="W44" s="16"/>
    </row>
    <row r="45" spans="1:23">
      <c r="A45" s="16" t="s">
        <v>8</v>
      </c>
      <c r="B45" s="16">
        <v>701</v>
      </c>
      <c r="C45" s="16">
        <v>0.11</v>
      </c>
      <c r="D45" s="16">
        <v>0.14000000000000001</v>
      </c>
      <c r="E45" s="16">
        <v>0.06</v>
      </c>
      <c r="F45" s="16"/>
      <c r="G45" s="16"/>
      <c r="H45" s="16"/>
      <c r="I45" s="16"/>
      <c r="J45" s="16"/>
      <c r="K45" s="16"/>
      <c r="L45" s="16"/>
      <c r="M45" s="16"/>
      <c r="N45" s="16"/>
      <c r="O45" s="16"/>
      <c r="P45" s="16"/>
      <c r="Q45" s="16"/>
      <c r="R45" s="16"/>
      <c r="S45" s="16"/>
      <c r="T45" s="16"/>
      <c r="U45" s="16"/>
      <c r="V45" s="16"/>
      <c r="W45" s="16"/>
    </row>
    <row r="46" spans="1:23">
      <c r="A46" s="16" t="s">
        <v>17</v>
      </c>
      <c r="B46" s="16">
        <v>48</v>
      </c>
      <c r="C46" s="16">
        <v>0.11</v>
      </c>
      <c r="D46" s="16">
        <v>0.06</v>
      </c>
      <c r="E46" s="16">
        <v>0.04</v>
      </c>
      <c r="F46" s="16"/>
      <c r="G46" s="16"/>
      <c r="H46" s="16"/>
      <c r="I46" s="16"/>
      <c r="J46" s="16"/>
      <c r="K46" s="14">
        <v>13.17</v>
      </c>
      <c r="L46" s="16"/>
      <c r="M46" s="16"/>
      <c r="N46" s="16"/>
      <c r="O46" s="16"/>
      <c r="P46" s="16"/>
      <c r="Q46" s="16"/>
      <c r="R46" s="16"/>
      <c r="S46" s="16"/>
      <c r="T46" s="16"/>
      <c r="U46" s="16"/>
      <c r="V46" s="14">
        <v>116.7</v>
      </c>
      <c r="W46" s="16"/>
    </row>
    <row r="47" spans="1:23">
      <c r="A47" s="21" t="s">
        <v>26</v>
      </c>
      <c r="B47" s="21">
        <v>18</v>
      </c>
      <c r="C47" s="16">
        <v>0.11</v>
      </c>
      <c r="D47" s="16">
        <v>1.7999999999999999E-2</v>
      </c>
      <c r="E47" s="16">
        <v>1.4999999999999999E-2</v>
      </c>
      <c r="F47" s="16"/>
      <c r="G47" s="14">
        <v>-8.6999999999999994E-3</v>
      </c>
      <c r="H47" s="16"/>
      <c r="I47" s="16"/>
      <c r="J47" s="16"/>
      <c r="K47" s="16"/>
      <c r="L47" s="16"/>
      <c r="M47" s="16"/>
      <c r="N47" s="16"/>
      <c r="O47" s="16"/>
      <c r="P47" s="16"/>
      <c r="Q47" s="16"/>
      <c r="R47" s="16"/>
      <c r="S47" s="16"/>
      <c r="T47" s="16"/>
      <c r="U47" s="16"/>
      <c r="V47" s="16"/>
      <c r="W47" s="16"/>
    </row>
    <row r="48" spans="1:23">
      <c r="A48" s="16" t="s">
        <v>42</v>
      </c>
      <c r="B48" s="14">
        <v>412</v>
      </c>
      <c r="C48" s="16">
        <v>0.19</v>
      </c>
      <c r="D48" s="16">
        <v>0.06</v>
      </c>
      <c r="E48" s="16">
        <v>4.4999999999999998E-2</v>
      </c>
      <c r="F48" s="16"/>
      <c r="G48" s="14">
        <v>-1.7000000000000001E-2</v>
      </c>
      <c r="H48" s="16"/>
      <c r="I48" s="16"/>
      <c r="J48" s="16"/>
      <c r="K48" s="16"/>
      <c r="L48" s="14">
        <v>2.4700000000000002</v>
      </c>
      <c r="M48" s="16"/>
      <c r="N48" s="14">
        <v>6.01</v>
      </c>
      <c r="O48" s="16"/>
      <c r="P48" s="16"/>
      <c r="Q48" s="14">
        <v>-2.81</v>
      </c>
      <c r="R48" s="16"/>
      <c r="S48" s="14">
        <v>19.98</v>
      </c>
      <c r="T48" s="16"/>
      <c r="U48" s="16"/>
      <c r="V48" s="16"/>
      <c r="W48" s="16"/>
    </row>
    <row r="49" spans="1:23">
      <c r="A49" s="16" t="s">
        <v>28</v>
      </c>
      <c r="B49" s="16">
        <v>92</v>
      </c>
      <c r="C49" s="16">
        <v>0.22</v>
      </c>
      <c r="D49" s="16">
        <v>0.27</v>
      </c>
      <c r="E49" s="16">
        <v>0.12</v>
      </c>
      <c r="F49" s="16"/>
      <c r="G49" s="16"/>
      <c r="H49" s="14">
        <v>-5.73</v>
      </c>
      <c r="I49" s="16"/>
      <c r="J49" s="16"/>
      <c r="K49" s="16"/>
      <c r="L49" s="16"/>
      <c r="M49" s="14">
        <v>-6.59</v>
      </c>
      <c r="N49" s="16"/>
      <c r="O49" s="16"/>
      <c r="P49" s="16"/>
      <c r="Q49" s="16"/>
      <c r="R49" s="16"/>
      <c r="S49" s="16"/>
      <c r="T49" s="16"/>
      <c r="U49" s="16"/>
      <c r="V49" s="16"/>
      <c r="W49" s="16"/>
    </row>
    <row r="50" spans="1:23">
      <c r="A50" s="16" t="s">
        <v>23</v>
      </c>
      <c r="B50" s="16">
        <v>30</v>
      </c>
      <c r="C50" s="16">
        <v>0.71</v>
      </c>
      <c r="D50" s="16">
        <v>0.13</v>
      </c>
      <c r="E50" s="16">
        <v>0.11</v>
      </c>
      <c r="F50" s="16"/>
      <c r="G50" s="16">
        <v>-2.9000000000000001E-2</v>
      </c>
      <c r="H50" s="16"/>
      <c r="I50" s="16"/>
      <c r="J50" s="16"/>
      <c r="K50" s="16"/>
      <c r="L50" s="16"/>
      <c r="M50" s="16"/>
      <c r="N50" s="16">
        <v>3.2</v>
      </c>
      <c r="O50" s="16"/>
      <c r="P50" s="16"/>
      <c r="Q50" s="16"/>
      <c r="R50" s="16"/>
      <c r="S50" s="16"/>
      <c r="T50" s="16"/>
      <c r="U50" s="16"/>
      <c r="V50" s="16"/>
      <c r="W50" s="16"/>
    </row>
    <row r="51" spans="1:23">
      <c r="A51" s="16" t="s">
        <v>7</v>
      </c>
      <c r="B51" s="14">
        <v>2770</v>
      </c>
      <c r="C51" s="16">
        <v>1.02</v>
      </c>
      <c r="D51" s="16">
        <v>0.74</v>
      </c>
      <c r="E51" s="16">
        <v>0.43</v>
      </c>
      <c r="F51" s="16"/>
      <c r="G51" s="14">
        <v>-1.7999999999999999E-2</v>
      </c>
      <c r="H51" s="16"/>
      <c r="I51" s="16"/>
      <c r="J51" s="14">
        <v>3.51</v>
      </c>
      <c r="K51" s="14">
        <v>1.43</v>
      </c>
      <c r="L51" s="16"/>
      <c r="M51" s="16"/>
      <c r="N51" s="14">
        <v>5.47</v>
      </c>
      <c r="O51" s="16"/>
      <c r="P51" s="16"/>
      <c r="Q51" s="16"/>
      <c r="R51" s="14">
        <v>2.67</v>
      </c>
      <c r="S51" s="16"/>
      <c r="T51" s="16"/>
      <c r="U51" s="16"/>
      <c r="V51" s="16"/>
      <c r="W51" s="16"/>
    </row>
    <row r="52" spans="1:23">
      <c r="A52" s="16" t="s">
        <v>3</v>
      </c>
      <c r="B52" s="16">
        <v>4463</v>
      </c>
      <c r="C52" s="16">
        <v>1.05</v>
      </c>
      <c r="D52" s="16">
        <v>0.34</v>
      </c>
      <c r="E52" s="16">
        <v>0.25</v>
      </c>
      <c r="F52" s="16"/>
      <c r="G52" s="14">
        <v>-7.7000000000000002E-3</v>
      </c>
      <c r="H52" s="14">
        <v>4.57</v>
      </c>
      <c r="I52" s="14">
        <v>3.87</v>
      </c>
      <c r="J52" s="14">
        <v>4.2</v>
      </c>
      <c r="K52" s="16"/>
      <c r="L52" s="16"/>
      <c r="M52" s="16"/>
      <c r="N52" s="14">
        <v>5.27</v>
      </c>
      <c r="O52" s="14">
        <v>6.64</v>
      </c>
      <c r="P52" s="16"/>
      <c r="Q52" s="16"/>
      <c r="R52" s="16"/>
      <c r="S52" s="16"/>
      <c r="T52" s="14">
        <v>3.75</v>
      </c>
      <c r="U52" s="14">
        <v>15.85</v>
      </c>
      <c r="V52" s="16"/>
      <c r="W52" s="14">
        <v>-1.46</v>
      </c>
    </row>
    <row r="53" spans="1:23">
      <c r="A53" s="16" t="s">
        <v>53</v>
      </c>
      <c r="B53" s="14">
        <v>83</v>
      </c>
      <c r="C53" s="16">
        <v>1.1200000000000001</v>
      </c>
      <c r="D53" s="16">
        <v>0.18</v>
      </c>
      <c r="E53" s="16">
        <v>0.15</v>
      </c>
      <c r="F53" s="16"/>
      <c r="G53" s="16"/>
      <c r="H53" s="16"/>
      <c r="I53" s="16"/>
      <c r="J53" s="16"/>
      <c r="K53" s="16"/>
      <c r="L53" s="14">
        <v>-2.08</v>
      </c>
      <c r="M53" s="16"/>
      <c r="N53" s="16"/>
      <c r="O53" s="16"/>
      <c r="P53" s="16"/>
      <c r="Q53" s="16"/>
      <c r="R53" s="16"/>
      <c r="S53" s="16"/>
      <c r="T53" s="16"/>
      <c r="U53" s="16"/>
      <c r="V53" s="14">
        <v>25.3</v>
      </c>
      <c r="W53" s="16"/>
    </row>
    <row r="54" spans="1:23">
      <c r="A54" s="16" t="s">
        <v>40</v>
      </c>
      <c r="B54" s="14">
        <v>4</v>
      </c>
      <c r="C54" s="16">
        <v>1.1399999999999999</v>
      </c>
      <c r="D54" s="16">
        <v>0.78</v>
      </c>
      <c r="E54" s="16">
        <v>0.46</v>
      </c>
      <c r="F54" s="16"/>
      <c r="G54" s="16"/>
      <c r="H54" s="16"/>
      <c r="I54" s="16"/>
      <c r="J54" s="16"/>
      <c r="K54" s="16"/>
      <c r="L54" s="16"/>
      <c r="M54" s="16"/>
      <c r="N54" s="16"/>
      <c r="O54" s="16"/>
      <c r="P54" s="16"/>
      <c r="Q54" s="16"/>
      <c r="R54" s="16"/>
      <c r="S54" s="16"/>
      <c r="T54" s="16"/>
      <c r="U54" s="16"/>
      <c r="V54" s="16"/>
      <c r="W54" s="16"/>
    </row>
    <row r="55" spans="1:23">
      <c r="A55" s="16" t="s">
        <v>39</v>
      </c>
      <c r="B55" s="14">
        <v>7</v>
      </c>
      <c r="C55" s="16">
        <v>1.9</v>
      </c>
      <c r="D55" s="16">
        <v>0.51</v>
      </c>
      <c r="E55" s="16">
        <v>0.4</v>
      </c>
      <c r="F55" s="16"/>
      <c r="G55" s="16"/>
      <c r="H55" s="16"/>
      <c r="I55" s="16"/>
      <c r="J55" s="16"/>
      <c r="K55" s="16"/>
      <c r="L55" s="16"/>
      <c r="M55" s="16"/>
      <c r="N55" s="16"/>
      <c r="O55" s="16"/>
      <c r="P55" s="16"/>
      <c r="Q55" s="16"/>
      <c r="R55" s="16"/>
      <c r="S55" s="16"/>
      <c r="T55" s="16"/>
      <c r="U55" s="16"/>
      <c r="V55" s="16"/>
      <c r="W55" s="16"/>
    </row>
    <row r="56" spans="1:23">
      <c r="A56" s="16" t="s">
        <v>15</v>
      </c>
      <c r="B56" s="16">
        <v>388</v>
      </c>
      <c r="C56" s="16">
        <v>4.5999999999999996</v>
      </c>
      <c r="D56" s="16">
        <v>0.8</v>
      </c>
      <c r="E56" s="16">
        <v>0.68</v>
      </c>
      <c r="F56" s="14">
        <v>5.0350000000000001</v>
      </c>
      <c r="G56" s="16"/>
      <c r="H56" s="14">
        <v>1.76</v>
      </c>
      <c r="I56" s="16"/>
      <c r="J56" s="14">
        <v>1.79</v>
      </c>
      <c r="K56" s="16"/>
      <c r="L56" s="16"/>
      <c r="M56" s="16"/>
      <c r="N56" s="14">
        <v>7.98</v>
      </c>
      <c r="O56" s="16"/>
      <c r="P56" s="16"/>
      <c r="Q56" s="16"/>
      <c r="R56" s="16"/>
      <c r="S56" s="16"/>
      <c r="T56" s="16"/>
      <c r="U56" s="16"/>
      <c r="V56" s="14">
        <v>-42.4</v>
      </c>
      <c r="W56" s="16"/>
    </row>
    <row r="57" spans="1:23">
      <c r="A57" s="16" t="s">
        <v>33</v>
      </c>
      <c r="B57" s="14">
        <v>1131</v>
      </c>
      <c r="C57" s="16">
        <v>10.3</v>
      </c>
      <c r="D57" s="16">
        <v>9.5</v>
      </c>
      <c r="E57" s="16">
        <v>5</v>
      </c>
      <c r="F57" s="14">
        <v>6.03</v>
      </c>
      <c r="G57" s="16"/>
      <c r="H57" s="16"/>
      <c r="I57" s="16"/>
      <c r="J57" s="16"/>
      <c r="K57" s="16"/>
      <c r="L57" s="16"/>
      <c r="M57" s="16"/>
      <c r="N57" s="14">
        <v>4.01</v>
      </c>
      <c r="O57" s="16"/>
      <c r="P57" s="16"/>
      <c r="Q57" s="16"/>
      <c r="R57" s="14">
        <v>1.92</v>
      </c>
      <c r="S57" s="16"/>
      <c r="T57" s="16"/>
      <c r="U57" s="16"/>
      <c r="V57" s="16"/>
      <c r="W57" s="16"/>
    </row>
    <row r="59" spans="1:23">
      <c r="A59" s="3" t="s">
        <v>788</v>
      </c>
    </row>
    <row r="60" spans="1:23">
      <c r="A60" t="s">
        <v>808</v>
      </c>
    </row>
    <row r="61" spans="1:23" ht="16.8">
      <c r="A61" s="3" t="s">
        <v>816</v>
      </c>
    </row>
    <row r="62" spans="1:23" ht="15.6">
      <c r="A62" s="3" t="s">
        <v>842</v>
      </c>
    </row>
    <row r="63" spans="1:23" ht="15.6">
      <c r="A63" t="s">
        <v>843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S91"/>
  <sheetViews>
    <sheetView tabSelected="1" workbookViewId="0">
      <pane xSplit="1" ySplit="1" topLeftCell="B2" activePane="bottomRight" state="frozen"/>
      <selection pane="topRight" activeCell="B1" sqref="B1"/>
      <selection pane="bottomLeft" activeCell="A2" sqref="A2"/>
      <selection pane="bottomRight" activeCell="E8" sqref="E8"/>
    </sheetView>
  </sheetViews>
  <sheetFormatPr defaultRowHeight="14.4"/>
  <sheetData>
    <row r="1" spans="1:2">
      <c r="A1" t="s">
        <v>809</v>
      </c>
    </row>
    <row r="2" spans="1:2" ht="15" thickBot="1">
      <c r="A2" t="s">
        <v>810</v>
      </c>
    </row>
    <row r="3" spans="1:2" ht="16.2">
      <c r="A3" t="s">
        <v>818</v>
      </c>
      <c r="B3" s="23">
        <v>1300</v>
      </c>
    </row>
    <row r="4" spans="1:2" ht="15" thickBot="1">
      <c r="A4" t="s">
        <v>844</v>
      </c>
      <c r="B4" s="24">
        <v>10000</v>
      </c>
    </row>
    <row r="5" spans="1:2" ht="15" thickBot="1">
      <c r="A5" t="s">
        <v>811</v>
      </c>
    </row>
    <row r="6" spans="1:2" ht="15.6">
      <c r="A6" t="s">
        <v>845</v>
      </c>
      <c r="B6" s="23">
        <v>50</v>
      </c>
    </row>
    <row r="7" spans="1:2" ht="15.6">
      <c r="A7" t="s">
        <v>846</v>
      </c>
      <c r="B7" s="25">
        <v>2</v>
      </c>
    </row>
    <row r="8" spans="1:2" ht="15.6">
      <c r="A8" t="s">
        <v>847</v>
      </c>
      <c r="B8" s="25">
        <v>15</v>
      </c>
    </row>
    <row r="9" spans="1:2">
      <c r="A9" t="s">
        <v>790</v>
      </c>
      <c r="B9" s="25">
        <v>10</v>
      </c>
    </row>
    <row r="10" spans="1:2">
      <c r="A10" t="s">
        <v>791</v>
      </c>
      <c r="B10" s="25">
        <v>12</v>
      </c>
    </row>
    <row r="11" spans="1:2">
      <c r="A11" t="s">
        <v>792</v>
      </c>
      <c r="B11" s="25">
        <v>12</v>
      </c>
    </row>
    <row r="12" spans="1:2" ht="15.6">
      <c r="A12" t="s">
        <v>848</v>
      </c>
      <c r="B12" s="25">
        <v>2</v>
      </c>
    </row>
    <row r="13" spans="1:2" ht="15.6">
      <c r="A13" t="s">
        <v>849</v>
      </c>
      <c r="B13" s="25">
        <v>2</v>
      </c>
    </row>
    <row r="14" spans="1:2" ht="15.6">
      <c r="A14" t="s">
        <v>850</v>
      </c>
      <c r="B14" s="25">
        <v>0.2</v>
      </c>
    </row>
    <row r="15" spans="1:2" ht="15" thickBot="1">
      <c r="A15" t="s">
        <v>793</v>
      </c>
      <c r="B15" s="24">
        <v>0.9</v>
      </c>
    </row>
    <row r="16" spans="1:2">
      <c r="A16" t="s">
        <v>812</v>
      </c>
    </row>
    <row r="18" spans="1:4" s="22" customFormat="1" ht="72">
      <c r="A18" s="26" t="s">
        <v>787</v>
      </c>
      <c r="B18" s="27" t="s">
        <v>813</v>
      </c>
      <c r="C18" s="28"/>
      <c r="D18" s="27" t="s">
        <v>814</v>
      </c>
    </row>
    <row r="19" spans="1:4">
      <c r="A19" t="s">
        <v>27</v>
      </c>
      <c r="B19">
        <f t="array" ref="B19">EXP(SUM('Table S3'!$A$90:$R$90*'[1]Table S2'!F4:W4))</f>
        <v>1</v>
      </c>
      <c r="D19" s="13">
        <f>B19*'[1]Table S2'!C4</f>
        <v>7.3000000000000004E-6</v>
      </c>
    </row>
    <row r="20" spans="1:4">
      <c r="A20" t="s">
        <v>49</v>
      </c>
      <c r="B20">
        <f t="array" ref="B20">EXP(SUM('Table S3'!$A$90:$R$90*'[1]Table S2'!F5:W5))</f>
        <v>0.90475044830120988</v>
      </c>
      <c r="D20" s="13">
        <f>B20*'[1]Table S2'!C5</f>
        <v>8.7760793485217365E-6</v>
      </c>
    </row>
    <row r="21" spans="1:4">
      <c r="A21" t="s">
        <v>47</v>
      </c>
      <c r="B21">
        <f t="array" ref="B21">EXP(SUM('Table S3'!$A$90:$R$90*'[1]Table S2'!F6:W6))</f>
        <v>1.1614294694563605</v>
      </c>
      <c r="D21" s="13">
        <f>B21*'[1]Table S2'!C6</f>
        <v>1.7421442041845407E-5</v>
      </c>
    </row>
    <row r="22" spans="1:4">
      <c r="A22" t="s">
        <v>14</v>
      </c>
      <c r="B22">
        <f t="array" ref="B22">EXP(SUM('Table S3'!$A$90:$R$90*'[1]Table S2'!F7:W7))</f>
        <v>1</v>
      </c>
      <c r="D22" s="13">
        <f>B22*'[1]Table S2'!C7</f>
        <v>1.5999999999999999E-5</v>
      </c>
    </row>
    <row r="23" spans="1:4">
      <c r="A23" t="s">
        <v>38</v>
      </c>
      <c r="B23">
        <f t="array" ref="B23">EXP(SUM('Table S3'!$A$90:$R$90*'[1]Table S2'!F8:W8))</f>
        <v>1</v>
      </c>
      <c r="D23" s="13">
        <f>B23*'[1]Table S2'!C8</f>
        <v>2.4000000000000001E-5</v>
      </c>
    </row>
    <row r="24" spans="1:4">
      <c r="A24" t="s">
        <v>12</v>
      </c>
      <c r="B24">
        <f t="array" ref="B24">EXP(SUM('Table S3'!$A$90:$R$90*'[1]Table S2'!F9:W9))</f>
        <v>1.1312932088298269</v>
      </c>
      <c r="D24" s="13">
        <f>B24*'[1]Table S2'!C9</f>
        <v>5.2039487606172034E-5</v>
      </c>
    </row>
    <row r="25" spans="1:4">
      <c r="A25" t="s">
        <v>36</v>
      </c>
      <c r="B25">
        <f t="array" ref="B25">EXP(SUM('Table S3'!$A$90:$R$90*'[1]Table S2'!F10:W10))</f>
        <v>0.89839195048776888</v>
      </c>
      <c r="D25" s="13">
        <f>B25*'[1]Table S2'!C10</f>
        <v>4.3122813623412904E-5</v>
      </c>
    </row>
    <row r="26" spans="1:4">
      <c r="A26" t="s">
        <v>50</v>
      </c>
      <c r="B26">
        <f t="array" ref="B26">EXP(SUM('Table S3'!$A$90:$R$90*'[1]Table S2'!F11:W11))</f>
        <v>1</v>
      </c>
      <c r="D26" s="13">
        <f>B26*'[1]Table S2'!C11</f>
        <v>6.9999999999999994E-5</v>
      </c>
    </row>
    <row r="27" spans="1:4">
      <c r="A27" t="s">
        <v>32</v>
      </c>
      <c r="B27">
        <f t="array" ref="B27">EXP(SUM('Table S3'!$A$90:$R$90*'[1]Table S2'!F12:W12))</f>
        <v>1.0327191818013284</v>
      </c>
      <c r="D27" s="13">
        <f>B27*'[1]Table S2'!C12</f>
        <v>7.5388500271496975E-5</v>
      </c>
    </row>
    <row r="28" spans="1:4">
      <c r="A28" t="s">
        <v>43</v>
      </c>
      <c r="B28">
        <f t="array" ref="B28">EXP(SUM('Table S3'!$A$90:$R$90*'[1]Table S2'!F13:W13))</f>
        <v>0.61042284454382112</v>
      </c>
      <c r="D28" s="13">
        <f>B28*'[1]Table S2'!C13</f>
        <v>1.8312685336314632E-4</v>
      </c>
    </row>
    <row r="29" spans="1:4">
      <c r="A29" t="s">
        <v>45</v>
      </c>
      <c r="B29">
        <f t="array" ref="B29">EXP(SUM('Table S3'!$A$90:$R$90*'[1]Table S2'!F14:W14))</f>
        <v>0.83446878951256387</v>
      </c>
      <c r="D29" s="13">
        <f>B29*'[1]Table S2'!C14</f>
        <v>4.1723439475628197E-4</v>
      </c>
    </row>
    <row r="30" spans="1:4">
      <c r="A30" t="s">
        <v>54</v>
      </c>
      <c r="B30">
        <f t="array" ref="B30">EXP(SUM('Table S3'!$A$90:$R$90*'[1]Table S2'!F15:W15))</f>
        <v>0.94931590140616251</v>
      </c>
      <c r="D30" s="13">
        <f>B30*'[1]Table S2'!C15</f>
        <v>6.3604165394212891E-4</v>
      </c>
    </row>
    <row r="31" spans="1:4">
      <c r="A31" t="s">
        <v>20</v>
      </c>
      <c r="B31">
        <f t="array" ref="B31">EXP(SUM('Table S3'!$A$90:$R$90*'[1]Table S2'!F16:W16))</f>
        <v>0.98838323572074516</v>
      </c>
      <c r="D31" s="13">
        <f>B31*'[1]Table S2'!C16</f>
        <v>6.8198443264731409E-4</v>
      </c>
    </row>
    <row r="32" spans="1:4">
      <c r="A32" t="s">
        <v>24</v>
      </c>
      <c r="B32">
        <f t="array" ref="B32">EXP(SUM('Table S3'!$A$90:$R$90*'[1]Table S2'!F17:W17))</f>
        <v>1.1314000909847783</v>
      </c>
      <c r="D32" s="13">
        <f>B32*'[1]Table S2'!C17</f>
        <v>8.4855006823858373E-4</v>
      </c>
    </row>
    <row r="33" spans="1:4">
      <c r="A33" t="s">
        <v>44</v>
      </c>
      <c r="B33">
        <f t="array" ref="B33">EXP(SUM('Table S3'!$A$90:$R$90*'[1]Table S2'!F18:W18))</f>
        <v>1.6210946242418796</v>
      </c>
      <c r="D33" s="13">
        <f>B33*'[1]Table S2'!C18</f>
        <v>1.3130866456359223E-3</v>
      </c>
    </row>
    <row r="34" spans="1:4">
      <c r="A34" t="s">
        <v>22</v>
      </c>
      <c r="B34">
        <f t="array" ref="B34">EXP(SUM('Table S3'!$A$90:$R$90*'[1]Table S2'!F19:W19))</f>
        <v>1.0539871659437214</v>
      </c>
      <c r="D34" s="13">
        <f>B34*'[1]Table S2'!C19</f>
        <v>8.9588909105216318E-4</v>
      </c>
    </row>
    <row r="35" spans="1:4">
      <c r="A35" t="s">
        <v>31</v>
      </c>
      <c r="B35">
        <f t="array" ref="B35">EXP(SUM('Table S3'!$A$90:$R$90*'[1]Table S2'!F20:W20))</f>
        <v>0.77115249348130521</v>
      </c>
      <c r="D35" s="13">
        <f>B35*'[1]Table S2'!C20</f>
        <v>7.7115249348130518E-4</v>
      </c>
    </row>
    <row r="36" spans="1:4">
      <c r="A36" t="s">
        <v>34</v>
      </c>
      <c r="B36">
        <f t="array" ref="B36">EXP(SUM('Table S3'!$A$90:$R$90*'[1]Table S2'!F21:W21))</f>
        <v>1</v>
      </c>
      <c r="D36" s="13">
        <f>B36*'[1]Table S2'!C21</f>
        <v>1.1000000000000001E-3</v>
      </c>
    </row>
    <row r="37" spans="1:4">
      <c r="A37" t="s">
        <v>16</v>
      </c>
      <c r="B37">
        <f t="array" ref="B37">EXP(SUM('Table S3'!$A$90:$R$90*'[1]Table S2'!F22:W22))</f>
        <v>1</v>
      </c>
      <c r="D37" s="13">
        <f>B37*'[1]Table S2'!C22</f>
        <v>1.4E-3</v>
      </c>
    </row>
    <row r="38" spans="1:4">
      <c r="A38" t="s">
        <v>46</v>
      </c>
      <c r="B38">
        <f t="array" ref="B38">EXP(SUM('Table S3'!$A$90:$R$90*'[1]Table S2'!F23:W23))</f>
        <v>1.058106829231438</v>
      </c>
      <c r="D38" s="13">
        <f>B38*'[1]Table S2'!C23</f>
        <v>1.6929709267703007E-3</v>
      </c>
    </row>
    <row r="39" spans="1:4">
      <c r="A39" t="s">
        <v>41</v>
      </c>
      <c r="B39">
        <f t="array" ref="B39">EXP(SUM('Table S3'!$A$90:$R$90*'[1]Table S2'!F24:W24))</f>
        <v>1</v>
      </c>
      <c r="D39" s="13">
        <f>B39*'[1]Table S2'!C24</f>
        <v>2.2000000000000001E-3</v>
      </c>
    </row>
    <row r="40" spans="1:4">
      <c r="A40" t="s">
        <v>9</v>
      </c>
      <c r="B40">
        <f t="array" ref="B40">EXP(SUM('Table S3'!$A$90:$R$90*'[1]Table S2'!F25:W25))</f>
        <v>1.1490009375354977</v>
      </c>
      <c r="D40" s="13">
        <f>B40*'[1]Table S2'!C25</f>
        <v>2.7576022500851944E-3</v>
      </c>
    </row>
    <row r="41" spans="1:4">
      <c r="A41" t="s">
        <v>13</v>
      </c>
      <c r="B41">
        <f t="array" ref="B41">EXP(SUM('Table S3'!$A$90:$R$90*'[1]Table S2'!F26:W26))</f>
        <v>1.1429424015429615</v>
      </c>
      <c r="D41" s="13">
        <f>B41*'[1]Table S2'!C26</f>
        <v>2.9716502440116995E-3</v>
      </c>
    </row>
    <row r="42" spans="1:4">
      <c r="A42" t="s">
        <v>18</v>
      </c>
      <c r="B42">
        <f t="array" ref="B42">EXP(SUM('Table S3'!$A$90:$R$90*'[1]Table S2'!F27:W27))</f>
        <v>0.8858608689239541</v>
      </c>
      <c r="D42" s="13">
        <f>B42*'[1]Table S2'!C27</f>
        <v>2.9233408674490483E-3</v>
      </c>
    </row>
    <row r="43" spans="1:4">
      <c r="A43" t="s">
        <v>37</v>
      </c>
      <c r="B43">
        <f t="array" ref="B43">EXP(SUM('Table S3'!$A$90:$R$90*'[1]Table S2'!F28:W28))</f>
        <v>1</v>
      </c>
      <c r="D43" s="13">
        <f>B43*'[1]Table S2'!C28</f>
        <v>3.7000000000000002E-3</v>
      </c>
    </row>
    <row r="44" spans="1:4">
      <c r="A44" t="s">
        <v>2</v>
      </c>
      <c r="B44">
        <f t="array" ref="B44">EXP(SUM('Table S3'!$A$90:$R$90*'[1]Table S2'!F29:W29))</f>
        <v>1.3454188289329199</v>
      </c>
      <c r="D44" s="13">
        <f>B44*'[1]Table S2'!C29</f>
        <v>6.3234684959847234E-3</v>
      </c>
    </row>
    <row r="45" spans="1:4">
      <c r="A45" t="s">
        <v>10</v>
      </c>
      <c r="B45">
        <f t="array" ref="B45">EXP(SUM('Table S3'!$A$90:$R$90*'[1]Table S2'!F30:W30))</f>
        <v>1</v>
      </c>
      <c r="D45" s="13">
        <f>B45*'[1]Table S2'!C30</f>
        <v>4.7999999999999996E-3</v>
      </c>
    </row>
    <row r="46" spans="1:4">
      <c r="A46" t="s">
        <v>51</v>
      </c>
      <c r="B46">
        <f t="array" ref="B46">EXP(SUM('Table S3'!$A$90:$R$90*'[1]Table S2'!F31:W31))</f>
        <v>1.1667889082644709</v>
      </c>
      <c r="D46" s="13">
        <f>B46*'[1]Table S2'!C31</f>
        <v>5.7172656504959072E-3</v>
      </c>
    </row>
    <row r="47" spans="1:4">
      <c r="A47" t="s">
        <v>25</v>
      </c>
      <c r="B47">
        <f t="array" ref="B47">EXP(SUM('Table S3'!$A$90:$R$90*'[1]Table S2'!F32:W32))</f>
        <v>0.84870578348080994</v>
      </c>
      <c r="D47" s="13">
        <f>B47*'[1]Table S2'!C32</f>
        <v>4.2435289174040502E-3</v>
      </c>
    </row>
    <row r="48" spans="1:4">
      <c r="A48" t="s">
        <v>30</v>
      </c>
      <c r="B48">
        <f t="array" ref="B48">EXP(SUM('Table S3'!$A$90:$R$90*'[1]Table S2'!F33:W33))</f>
        <v>1</v>
      </c>
      <c r="D48" s="13">
        <f>B48*'[1]Table S2'!C33</f>
        <v>6.1999999999999998E-3</v>
      </c>
    </row>
    <row r="49" spans="1:4">
      <c r="A49" t="s">
        <v>19</v>
      </c>
      <c r="B49">
        <f t="array" ref="B49">EXP(SUM('Table S3'!$A$90:$R$90*'[1]Table S2'!F34:W34))</f>
        <v>0.78372680511830406</v>
      </c>
      <c r="D49" s="13">
        <f>B49*'[1]Table S2'!C34</f>
        <v>5.0942242332689758E-3</v>
      </c>
    </row>
    <row r="50" spans="1:4">
      <c r="A50" t="s">
        <v>5</v>
      </c>
      <c r="B50">
        <f t="array" ref="B50">EXP(SUM('Table S3'!$A$90:$R$90*'[1]Table S2'!F35:W35))</f>
        <v>1.5845509823268837</v>
      </c>
      <c r="D50" s="13">
        <f>B50*'[1]Table S2'!C35</f>
        <v>1.0458036483357433E-2</v>
      </c>
    </row>
    <row r="51" spans="1:4">
      <c r="A51" t="s">
        <v>11</v>
      </c>
      <c r="B51">
        <f t="array" ref="B51">EXP(SUM('Table S3'!$A$90:$R$90*'[1]Table S2'!F36:W36))</f>
        <v>1</v>
      </c>
      <c r="D51" s="13">
        <f>B51*'[1]Table S2'!C36</f>
        <v>7.6E-3</v>
      </c>
    </row>
    <row r="52" spans="1:4">
      <c r="A52" t="s">
        <v>35</v>
      </c>
      <c r="B52">
        <f t="array" ref="B52">EXP(SUM('Table S3'!$A$90:$R$90*'[1]Table S2'!F37:W37))</f>
        <v>1</v>
      </c>
      <c r="D52" s="13">
        <f>B52*'[1]Table S2'!C37</f>
        <v>0.01</v>
      </c>
    </row>
    <row r="53" spans="1:4">
      <c r="A53" t="s">
        <v>48</v>
      </c>
      <c r="B53">
        <f t="array" ref="B53">EXP(SUM('Table S3'!$A$90:$R$90*'[1]Table S2'!F38:W38))</f>
        <v>0.88859809138649204</v>
      </c>
      <c r="D53" s="13">
        <f>B53*'[1]Table S2'!C38</f>
        <v>9.7745790052514124E-3</v>
      </c>
    </row>
    <row r="54" spans="1:4">
      <c r="A54" t="s">
        <v>52</v>
      </c>
      <c r="B54">
        <f t="array" ref="B54">EXP(SUM('Table S3'!$A$90:$R$90*'[1]Table S2'!F39:W39))</f>
        <v>0.74029980483290148</v>
      </c>
      <c r="D54" s="13">
        <f>B54*'[1]Table S2'!C39</f>
        <v>1.1844796877326425E-2</v>
      </c>
    </row>
    <row r="55" spans="1:4">
      <c r="A55" t="s">
        <v>1</v>
      </c>
      <c r="B55">
        <f t="array" ref="B55">EXP(SUM('Table S3'!$A$90:$R$90*'[1]Table S2'!F40:W40))</f>
        <v>0.87562564191379644</v>
      </c>
      <c r="D55" s="13">
        <f>B55*'[1]Table S2'!C40</f>
        <v>1.5761261554448333E-2</v>
      </c>
    </row>
    <row r="56" spans="1:4">
      <c r="A56" t="s">
        <v>21</v>
      </c>
      <c r="B56">
        <f t="array" ref="B56">EXP(SUM('Table S3'!$A$90:$R$90*'[1]Table S2'!F41:W41))</f>
        <v>0.78383542865855393</v>
      </c>
      <c r="D56" s="13">
        <f>B56*'[1]Table S2'!C41</f>
        <v>1.4109037715853969E-2</v>
      </c>
    </row>
    <row r="57" spans="1:4">
      <c r="A57" t="s">
        <v>6</v>
      </c>
      <c r="B57">
        <f t="array" ref="B57">EXP(SUM('Table S3'!$A$90:$R$90*'[1]Table S2'!F42:W42))</f>
        <v>0.76576971499676061</v>
      </c>
      <c r="D57" s="13">
        <f>B57*'[1]Table S2'!C42</f>
        <v>1.7612703444925493E-2</v>
      </c>
    </row>
    <row r="58" spans="1:4">
      <c r="A58" t="s">
        <v>29</v>
      </c>
      <c r="B58">
        <f t="array" ref="B58">EXP(SUM('Table S3'!$A$90:$R$90*'[1]Table S2'!F43:W43))</f>
        <v>0.90585180370927232</v>
      </c>
      <c r="D58" s="13">
        <f>B58*'[1]Table S2'!C43</f>
        <v>2.1740443289022537E-2</v>
      </c>
    </row>
    <row r="59" spans="1:4">
      <c r="A59" t="s">
        <v>4</v>
      </c>
      <c r="B59">
        <f t="array" ref="B59">EXP(SUM('Table S3'!$A$90:$R$90*'[1]Table S2'!F44:W44))</f>
        <v>1.0227614565131213</v>
      </c>
      <c r="D59" s="13">
        <f>B59*'[1]Table S2'!C44</f>
        <v>2.966008223888052E-2</v>
      </c>
    </row>
    <row r="60" spans="1:4">
      <c r="A60" t="s">
        <v>8</v>
      </c>
      <c r="B60">
        <f t="array" ref="B60">EXP(SUM('Table S3'!$A$90:$R$90*'[1]Table S2'!F45:W45))</f>
        <v>1</v>
      </c>
      <c r="D60" s="13">
        <f>B60*'[1]Table S2'!C45</f>
        <v>0.11</v>
      </c>
    </row>
    <row r="61" spans="1:4">
      <c r="A61" t="s">
        <v>17</v>
      </c>
      <c r="B61">
        <f t="array" ref="B61">EXP(SUM('Table S3'!$A$90:$R$90*'[1]Table S2'!F46:W46))</f>
        <v>0.77587759588171601</v>
      </c>
      <c r="D61" s="13">
        <f>B61*'[1]Table S2'!C46</f>
        <v>8.5346535546988761E-2</v>
      </c>
    </row>
    <row r="62" spans="1:4">
      <c r="A62" t="s">
        <v>26</v>
      </c>
      <c r="B62">
        <f t="array" ref="B62">EXP(SUM('Table S3'!$A$90:$R$90*'[1]Table S2'!F47:W47))</f>
        <v>0.94619895356311623</v>
      </c>
      <c r="D62" s="13">
        <f>B62*'[1]Table S2'!C47</f>
        <v>0.10408188489194278</v>
      </c>
    </row>
    <row r="63" spans="1:4">
      <c r="A63" t="s">
        <v>42</v>
      </c>
      <c r="B63">
        <f t="array" ref="B63">EXP(SUM('Table S3'!$A$90:$R$90*'[1]Table S2'!F48:W48))</f>
        <v>0.82103363215327163</v>
      </c>
      <c r="D63" s="13">
        <f>B63*'[1]Table S2'!C48</f>
        <v>0.15599639010912161</v>
      </c>
    </row>
    <row r="64" spans="1:4">
      <c r="A64" t="s">
        <v>28</v>
      </c>
      <c r="B64">
        <f t="array" ref="B64">EXP(SUM('Table S3'!$A$90:$R$90*'[1]Table S2'!F49:W49))</f>
        <v>1.215851085427887</v>
      </c>
      <c r="D64" s="13">
        <f>B64*'[1]Table S2'!C49</f>
        <v>0.26748723879413516</v>
      </c>
    </row>
    <row r="65" spans="1:4">
      <c r="A65" t="s">
        <v>23</v>
      </c>
      <c r="B65">
        <f t="array" ref="B65">EXP(SUM('Table S3'!$A$90:$R$90*'[1]Table S2'!F50:W50))</f>
        <v>0.7895145457869629</v>
      </c>
      <c r="D65" s="13">
        <f>B65*'[1]Table S2'!C50</f>
        <v>0.56055532750874359</v>
      </c>
    </row>
    <row r="66" spans="1:4">
      <c r="A66" t="s">
        <v>7</v>
      </c>
      <c r="B66">
        <f t="array" ref="B66">EXP(SUM('Table S3'!$A$90:$R$90*'[1]Table S2'!F51:W51))</f>
        <v>0.71927604640265219</v>
      </c>
      <c r="D66" s="13">
        <f>B66*'[1]Table S2'!C51</f>
        <v>0.7336615673307052</v>
      </c>
    </row>
    <row r="67" spans="1:4">
      <c r="A67" t="s">
        <v>3</v>
      </c>
      <c r="B67">
        <f t="array" ref="B67">EXP(SUM('Table S3'!$A$90:$R$90*'[1]Table S2'!F52:W52))</f>
        <v>0.85751546394167422</v>
      </c>
      <c r="D67" s="13">
        <f>B67*'[1]Table S2'!C52</f>
        <v>0.90039123713875802</v>
      </c>
    </row>
    <row r="68" spans="1:4">
      <c r="A68" t="s">
        <v>53</v>
      </c>
      <c r="B68">
        <f t="array" ref="B68">EXP(SUM('Table S3'!$A$90:$R$90*'[1]Table S2'!F53:W53))</f>
        <v>0.87853649541418266</v>
      </c>
      <c r="D68" s="13">
        <f>B68*'[1]Table S2'!C53</f>
        <v>0.98396087486388473</v>
      </c>
    </row>
    <row r="69" spans="1:4">
      <c r="A69" t="s">
        <v>40</v>
      </c>
      <c r="B69">
        <f t="array" ref="B69">EXP(SUM('Table S3'!$A$90:$R$90*'[1]Table S2'!F54:W54))</f>
        <v>1</v>
      </c>
      <c r="D69" s="13">
        <f>B69*'[1]Table S2'!C54</f>
        <v>1.1399999999999999</v>
      </c>
    </row>
    <row r="70" spans="1:4">
      <c r="A70" t="s">
        <v>39</v>
      </c>
      <c r="B70">
        <f t="array" ref="B70">EXP(SUM('Table S3'!$A$90:$R$90*'[1]Table S2'!F55:W55))</f>
        <v>1</v>
      </c>
      <c r="D70" s="13">
        <f>B70*'[1]Table S2'!C55</f>
        <v>1.9</v>
      </c>
    </row>
    <row r="71" spans="1:4">
      <c r="A71" t="s">
        <v>15</v>
      </c>
      <c r="B71">
        <f t="array" ref="B71">EXP(SUM('Table S3'!$A$90:$R$90*'[1]Table S2'!F56:W56))</f>
        <v>0.69642390914424501</v>
      </c>
      <c r="D71" s="13">
        <f>B71*'[1]Table S2'!C56</f>
        <v>3.2035499820635267</v>
      </c>
    </row>
    <row r="72" spans="1:4">
      <c r="A72" t="s">
        <v>33</v>
      </c>
      <c r="B72">
        <f t="array" ref="B72">EXP(SUM('Table S3'!$A$90:$R$90*'[1]Table S2'!F57:W57))</f>
        <v>0.69209001672939452</v>
      </c>
      <c r="D72" s="13">
        <f>B72*'[1]Table S2'!C57</f>
        <v>7.1285271723127641</v>
      </c>
    </row>
    <row r="74" spans="1:4" hidden="1"/>
    <row r="75" spans="1:4" hidden="1">
      <c r="A75" t="s">
        <v>794</v>
      </c>
      <c r="C75" t="s">
        <v>795</v>
      </c>
    </row>
    <row r="76" spans="1:4" hidden="1">
      <c r="A76">
        <v>60.085499999999996</v>
      </c>
      <c r="B76">
        <f t="shared" ref="B76:B84" si="0">B6/A76</f>
        <v>0.83214752311289752</v>
      </c>
      <c r="C76">
        <f t="shared" ref="C76:C84" si="1">B76/$B$86</f>
        <v>0.43519441442831147</v>
      </c>
    </row>
    <row r="77" spans="1:4" hidden="1">
      <c r="A77">
        <v>79.88</v>
      </c>
      <c r="B77">
        <f t="shared" si="0"/>
        <v>2.5037556334501755E-2</v>
      </c>
      <c r="C77">
        <f t="shared" si="1"/>
        <v>1.3094078111233004E-2</v>
      </c>
    </row>
    <row r="78" spans="1:4" hidden="1">
      <c r="A78">
        <v>50.981999999999999</v>
      </c>
      <c r="B78">
        <f t="shared" si="0"/>
        <v>0.29422148993762504</v>
      </c>
      <c r="C78">
        <f t="shared" si="1"/>
        <v>0.15387121329958989</v>
      </c>
    </row>
    <row r="79" spans="1:4" hidden="1">
      <c r="A79">
        <v>71.847000000000008</v>
      </c>
      <c r="B79">
        <f t="shared" si="0"/>
        <v>0.1391846562834913</v>
      </c>
      <c r="C79">
        <f t="shared" si="1"/>
        <v>7.2790440764770439E-2</v>
      </c>
    </row>
    <row r="80" spans="1:4" hidden="1">
      <c r="A80">
        <v>40.305</v>
      </c>
      <c r="B80">
        <f t="shared" si="0"/>
        <v>0.29772981019724598</v>
      </c>
      <c r="C80">
        <f t="shared" si="1"/>
        <v>0.15570598578716668</v>
      </c>
    </row>
    <row r="81" spans="1:19" hidden="1">
      <c r="A81">
        <v>56.078000000000003</v>
      </c>
      <c r="B81">
        <f t="shared" si="0"/>
        <v>0.21398766004493741</v>
      </c>
      <c r="C81">
        <f t="shared" si="1"/>
        <v>0.11191072715060726</v>
      </c>
    </row>
    <row r="82" spans="1:19" hidden="1">
      <c r="A82">
        <v>30.99</v>
      </c>
      <c r="B82">
        <f t="shared" si="0"/>
        <v>6.453694740238787E-2</v>
      </c>
      <c r="C82">
        <f t="shared" si="1"/>
        <v>3.3751370104075258E-2</v>
      </c>
    </row>
    <row r="83" spans="1:19" hidden="1">
      <c r="A83">
        <v>47.097999999999999</v>
      </c>
      <c r="B83">
        <f t="shared" si="0"/>
        <v>4.2464648180389829E-2</v>
      </c>
      <c r="C83">
        <f t="shared" si="1"/>
        <v>2.2208054684387711E-2</v>
      </c>
    </row>
    <row r="84" spans="1:19" hidden="1">
      <c r="A84">
        <v>70.974000000000004</v>
      </c>
      <c r="B84">
        <f t="shared" si="0"/>
        <v>2.8179333276974667E-3</v>
      </c>
      <c r="C84">
        <f t="shared" si="1"/>
        <v>1.4737156698583879E-3</v>
      </c>
    </row>
    <row r="85" spans="1:19" hidden="1"/>
    <row r="86" spans="1:19" hidden="1">
      <c r="B86">
        <f>SUM(B76:B84)</f>
        <v>1.9121282248211739</v>
      </c>
    </row>
    <row r="87" spans="1:19" hidden="1">
      <c r="A87" s="29" t="s">
        <v>758</v>
      </c>
      <c r="B87" s="29" t="s">
        <v>759</v>
      </c>
      <c r="C87" s="30" t="s">
        <v>760</v>
      </c>
      <c r="D87" s="30" t="s">
        <v>761</v>
      </c>
      <c r="E87" s="30" t="s">
        <v>762</v>
      </c>
      <c r="F87" s="30" t="s">
        <v>763</v>
      </c>
      <c r="G87" s="30" t="s">
        <v>764</v>
      </c>
      <c r="H87" s="30" t="s">
        <v>765</v>
      </c>
      <c r="I87" s="30" t="s">
        <v>766</v>
      </c>
      <c r="J87" s="30" t="s">
        <v>767</v>
      </c>
      <c r="K87" s="30" t="s">
        <v>768</v>
      </c>
      <c r="L87" s="29" t="s">
        <v>769</v>
      </c>
      <c r="M87" s="30" t="s">
        <v>770</v>
      </c>
      <c r="N87" s="30" t="s">
        <v>771</v>
      </c>
      <c r="O87" s="30" t="s">
        <v>772</v>
      </c>
      <c r="P87" s="30" t="s">
        <v>773</v>
      </c>
      <c r="Q87" s="30" t="s">
        <v>774</v>
      </c>
      <c r="R87" s="29" t="s">
        <v>775</v>
      </c>
    </row>
    <row r="88" spans="1:19" hidden="1">
      <c r="A88">
        <f>1000/(B3+273)</f>
        <v>0.63572790845518123</v>
      </c>
      <c r="B88">
        <f>B4/(B3+273)</f>
        <v>6.3572790845518119</v>
      </c>
      <c r="C88">
        <f>C76</f>
        <v>0.43519441442831147</v>
      </c>
      <c r="D88">
        <f>C77</f>
        <v>1.3094078111233004E-2</v>
      </c>
      <c r="E88">
        <f>C78</f>
        <v>0.15387121329958989</v>
      </c>
      <c r="F88">
        <f>C79</f>
        <v>7.2790440764770439E-2</v>
      </c>
      <c r="G88">
        <f>C80</f>
        <v>0.15570598578716668</v>
      </c>
      <c r="H88">
        <f>C81</f>
        <v>0.11191072715060726</v>
      </c>
      <c r="I88">
        <f>C82</f>
        <v>3.3751370104075258E-2</v>
      </c>
      <c r="J88">
        <f>C83</f>
        <v>2.2208054684387711E-2</v>
      </c>
      <c r="K88">
        <f>C84</f>
        <v>1.4737156698583879E-3</v>
      </c>
      <c r="L88">
        <f>B15</f>
        <v>0.9</v>
      </c>
      <c r="M88">
        <f>C88*C88</f>
        <v>0.18939417834960093</v>
      </c>
      <c r="N88">
        <f>E88*E88</f>
        <v>2.3676350282287886E-2</v>
      </c>
      <c r="O88">
        <f>G88*G88</f>
        <v>2.4244354009953353E-2</v>
      </c>
      <c r="P88">
        <f>H88*H88</f>
        <v>1.2524010851377667E-2</v>
      </c>
      <c r="Q88">
        <f>I88*I88</f>
        <v>1.1391549839022651E-3</v>
      </c>
      <c r="R88">
        <f>L88*L88</f>
        <v>0.81</v>
      </c>
    </row>
    <row r="89" spans="1:19" hidden="1">
      <c r="A89">
        <f>1000/1473</f>
        <v>0.67888662593346916</v>
      </c>
      <c r="B89">
        <f>1/1473</f>
        <v>6.7888662593346908E-4</v>
      </c>
      <c r="C89">
        <v>0.46</v>
      </c>
      <c r="D89">
        <v>0.01</v>
      </c>
      <c r="E89">
        <v>0.17</v>
      </c>
      <c r="F89">
        <v>0.08</v>
      </c>
      <c r="G89">
        <v>0.11</v>
      </c>
      <c r="H89">
        <v>0.12</v>
      </c>
      <c r="I89">
        <v>0.05</v>
      </c>
      <c r="J89">
        <v>2E-3</v>
      </c>
      <c r="K89">
        <v>1E-3</v>
      </c>
      <c r="L89">
        <v>0.9</v>
      </c>
      <c r="M89">
        <f>C89*C89</f>
        <v>0.21160000000000001</v>
      </c>
      <c r="N89">
        <f>E89*E89</f>
        <v>2.8900000000000006E-2</v>
      </c>
      <c r="O89">
        <f t="shared" ref="O89:Q89" si="2">G89*G89</f>
        <v>1.21E-2</v>
      </c>
      <c r="P89">
        <f t="shared" si="2"/>
        <v>1.44E-2</v>
      </c>
      <c r="Q89">
        <f t="shared" si="2"/>
        <v>2.5000000000000005E-3</v>
      </c>
      <c r="R89">
        <f>L89*L89</f>
        <v>0.81</v>
      </c>
      <c r="S89" t="s">
        <v>796</v>
      </c>
    </row>
    <row r="90" spans="1:19" ht="15.6" hidden="1">
      <c r="A90">
        <f>A88-A89</f>
        <v>-4.3158717478287922E-2</v>
      </c>
      <c r="B90">
        <f t="shared" ref="B90:R90" si="3">B88-B89</f>
        <v>6.3566001979258786</v>
      </c>
      <c r="C90">
        <f t="shared" si="3"/>
        <v>-2.4805585571688549E-2</v>
      </c>
      <c r="D90">
        <f t="shared" si="3"/>
        <v>3.0940781112330038E-3</v>
      </c>
      <c r="E90">
        <f t="shared" si="3"/>
        <v>-1.6128786700410125E-2</v>
      </c>
      <c r="F90">
        <f t="shared" si="3"/>
        <v>-7.2095592352295623E-3</v>
      </c>
      <c r="G90">
        <f t="shared" si="3"/>
        <v>4.5705985787166684E-2</v>
      </c>
      <c r="H90">
        <f t="shared" si="3"/>
        <v>-8.0892728493927313E-3</v>
      </c>
      <c r="I90">
        <f t="shared" si="3"/>
        <v>-1.6248629895924745E-2</v>
      </c>
      <c r="J90">
        <f t="shared" si="3"/>
        <v>2.0208054684387709E-2</v>
      </c>
      <c r="K90">
        <f t="shared" si="3"/>
        <v>4.7371566985838793E-4</v>
      </c>
      <c r="L90">
        <f t="shared" si="3"/>
        <v>0</v>
      </c>
      <c r="M90">
        <f t="shared" si="3"/>
        <v>-2.2205821650399082E-2</v>
      </c>
      <c r="N90">
        <f t="shared" si="3"/>
        <v>-5.2236497177121193E-3</v>
      </c>
      <c r="O90">
        <f t="shared" si="3"/>
        <v>1.2144354009953354E-2</v>
      </c>
      <c r="P90">
        <f t="shared" si="3"/>
        <v>-1.875989148622333E-3</v>
      </c>
      <c r="Q90">
        <f t="shared" si="3"/>
        <v>-1.3608450160977354E-3</v>
      </c>
      <c r="R90">
        <f t="shared" si="3"/>
        <v>0</v>
      </c>
      <c r="S90" t="s">
        <v>797</v>
      </c>
    </row>
    <row r="91" spans="1:19" hidden="1"/>
  </sheetData>
  <pageMargins left="0.70866141732283472" right="0.70866141732283472" top="0.74803149606299213" bottom="0.74803149606299213" header="0.31496062992125984" footer="0.31496062992125984"/>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Database</vt:lpstr>
      <vt:lpstr>Table S1</vt:lpstr>
      <vt:lpstr>Table S2</vt:lpstr>
      <vt:lpstr>Table S3</vt:lpstr>
      <vt:lpstr>Лист3</vt:lpstr>
    </vt:vector>
  </TitlesOfParts>
  <Company>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2022-08-05T07:17:03Z</dcterms:created>
  <dcterms:modified xsi:type="dcterms:W3CDTF">2022-11-01T08:10:38Z</dcterms:modified>
</cp:coreProperties>
</file>